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440" windowWidth="12120" windowHeight="4140" activeTab="2"/>
  </bookViews>
  <sheets>
    <sheet name="consultancy" sheetId="17" r:id="rId1"/>
    <sheet name="Works 2004" sheetId="18" r:id="rId2"/>
    <sheet name="works 2005" sheetId="20" r:id="rId3"/>
  </sheets>
  <calcPr calcId="145621"/>
</workbook>
</file>

<file path=xl/calcChain.xml><?xml version="1.0" encoding="utf-8"?>
<calcChain xmlns="http://schemas.openxmlformats.org/spreadsheetml/2006/main">
  <c r="E12" i="17" l="1"/>
  <c r="E8" i="17"/>
  <c r="E21" i="17" l="1"/>
  <c r="G54" i="20"/>
  <c r="G60" i="20" s="1"/>
  <c r="G51" i="20"/>
  <c r="T107" i="18" l="1"/>
  <c r="T67" i="18" l="1"/>
  <c r="I67" i="18"/>
  <c r="I71" i="18"/>
  <c r="I79" i="18"/>
  <c r="I112" i="18"/>
  <c r="I115" i="18" s="1"/>
</calcChain>
</file>

<file path=xl/sharedStrings.xml><?xml version="1.0" encoding="utf-8"?>
<sst xmlns="http://schemas.openxmlformats.org/spreadsheetml/2006/main" count="585" uniqueCount="193">
  <si>
    <t>Draft Bid Documents, including specs and quantities, draft SPN</t>
  </si>
  <si>
    <t>Basic Data</t>
  </si>
  <si>
    <t>Bidding Period</t>
  </si>
  <si>
    <t>Bid Evaluation</t>
  </si>
  <si>
    <t>Contract Finalization</t>
  </si>
  <si>
    <t>Contract Implementation</t>
  </si>
  <si>
    <t>Description*</t>
  </si>
  <si>
    <t>Package
Number</t>
  </si>
  <si>
    <t>Lot
Number</t>
  </si>
  <si>
    <t>Lumpsum or Bill of Quantities</t>
  </si>
  <si>
    <t>Procurement Method</t>
  </si>
  <si>
    <t>Pre-or Post Qualification</t>
  </si>
  <si>
    <t>Prior or Post Review</t>
  </si>
  <si>
    <t>Plan vs. Actual</t>
  </si>
  <si>
    <t>Prep &amp; Submission
by Ex Agency</t>
  </si>
  <si>
    <t>No-objection
Date</t>
  </si>
  <si>
    <t>Bid Invitation Date</t>
  </si>
  <si>
    <t>Bid Closing-Opening</t>
  </si>
  <si>
    <t>Submission
Bid Eval Rpt</t>
  </si>
  <si>
    <t>Date
Contract
Award</t>
  </si>
  <si>
    <t>Date
Contract
Signature</t>
  </si>
  <si>
    <t>Plan</t>
  </si>
  <si>
    <t>Actual</t>
  </si>
  <si>
    <t>Urban Local Government Development Project (ULGDP)</t>
  </si>
  <si>
    <t>Ethiopia</t>
  </si>
  <si>
    <t>Revised</t>
  </si>
  <si>
    <t>S/N</t>
  </si>
  <si>
    <t>BOQ</t>
  </si>
  <si>
    <t>post</t>
  </si>
  <si>
    <t>Market Development</t>
  </si>
  <si>
    <t>Arbaminch City Administration</t>
  </si>
  <si>
    <t>N/A</t>
  </si>
  <si>
    <t>4456-ET</t>
  </si>
  <si>
    <t>Advance Mobilisation Payment</t>
  </si>
  <si>
    <t>12 wks</t>
  </si>
  <si>
    <t>1 wk</t>
  </si>
  <si>
    <t xml:space="preserve">Urban Local Government : ARBAMINCH CITY ADMINSTRATION </t>
  </si>
  <si>
    <t>SPN
Advert</t>
  </si>
  <si>
    <t>Estimated Amount in
US $</t>
  </si>
  <si>
    <t>On-line UNDB
Nat Press</t>
  </si>
  <si>
    <t xml:space="preserve">Contract Amount in US$ </t>
  </si>
  <si>
    <t>4 - 7 wks</t>
  </si>
  <si>
    <t>1 - 1.5 wks</t>
  </si>
  <si>
    <t>1.5 - 2 wks</t>
  </si>
  <si>
    <t>6 to</t>
  </si>
  <si>
    <t>1.5 - 3 wks</t>
  </si>
  <si>
    <t>1.5-3 wks</t>
  </si>
  <si>
    <t>Post</t>
  </si>
  <si>
    <t>ULGDP/ARBA/Cob1/Ex2</t>
  </si>
  <si>
    <t xml:space="preserve">Total </t>
  </si>
  <si>
    <t>NCB</t>
  </si>
  <si>
    <t>Jan 10/10</t>
  </si>
  <si>
    <t>NA</t>
  </si>
  <si>
    <t xml:space="preserve">IDA Credit No </t>
  </si>
  <si>
    <t>Loan #:</t>
  </si>
  <si>
    <t>Contract
Type</t>
  </si>
  <si>
    <t>Preparation 
Request for Proposals</t>
  </si>
  <si>
    <t>Short
List</t>
  </si>
  <si>
    <t>Consultant
Proposals</t>
  </si>
  <si>
    <t>Proposal Evaluation and Negotiation for Projects after May 2002
Technical (T) &amp; Financial (F) and Negotions (N)</t>
  </si>
  <si>
    <t>Draft Contract</t>
  </si>
  <si>
    <t>Selection Method</t>
  </si>
  <si>
    <t>Lumpsum
or
Time-Based</t>
  </si>
  <si>
    <t xml:space="preserve">Estimated Amount
 in US$ </t>
  </si>
  <si>
    <t>Prior/Post Review</t>
  </si>
  <si>
    <t>Prep &amp; Submission
by Ex Ag</t>
  </si>
  <si>
    <t>On-line UNDB
Gateway
Nat Press</t>
  </si>
  <si>
    <t>Lead-time before shortlist</t>
  </si>
  <si>
    <t>Submission
Date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</si>
  <si>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</si>
  <si>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</si>
  <si>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</si>
  <si>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</si>
  <si>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</si>
  <si>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Preparation
Eval Report
(T) (F)</t>
  </si>
  <si>
    <t>Negotiations (N)</t>
  </si>
  <si>
    <t>Submission Date</t>
  </si>
  <si>
    <t>No-objection Date</t>
  </si>
  <si>
    <t>Contract Amount in 
US$ '000</t>
  </si>
  <si>
    <t xml:space="preserve">Contract Award </t>
  </si>
  <si>
    <t>Contract 
Signature</t>
  </si>
  <si>
    <t>Mobilization
Advance
Payment</t>
  </si>
  <si>
    <t>Draft
Report</t>
  </si>
  <si>
    <t>Final
Report</t>
  </si>
  <si>
    <t>Final
Cost</t>
  </si>
  <si>
    <t>Lumpsum</t>
  </si>
  <si>
    <t>Total Cost</t>
  </si>
  <si>
    <t>Item no</t>
  </si>
  <si>
    <t>ETHIOPIA</t>
  </si>
  <si>
    <t>Substantial completion</t>
  </si>
  <si>
    <t xml:space="preserve">Final Completion </t>
  </si>
  <si>
    <t>Final cost</t>
  </si>
  <si>
    <t>CPP/LCB</t>
  </si>
  <si>
    <t>ULGDP/ARBA/CB0030/2004</t>
  </si>
  <si>
    <t>ULGDP/ARBA/CB0031/2004</t>
  </si>
  <si>
    <t>ULGDP/ARBA/CB0032/2004</t>
  </si>
  <si>
    <t>ULGDP/ ARBA/GR003/2004</t>
  </si>
  <si>
    <t>ULGDP/ ARBA/GR/004/2004</t>
  </si>
  <si>
    <t>ULGDP/ ARBA/GR/0005/2004</t>
  </si>
  <si>
    <t>ULGDP/ ARBA/GR002/2004</t>
  </si>
  <si>
    <t>ULGDP/ ARBA/GR001/2004</t>
  </si>
  <si>
    <t xml:space="preserve">Post </t>
  </si>
  <si>
    <t>Cobblestone Road</t>
  </si>
  <si>
    <t>Gravel Road</t>
  </si>
  <si>
    <t>Drainage</t>
  </si>
  <si>
    <t>Total</t>
  </si>
  <si>
    <t xml:space="preserve"> Mesiqued to Debube Merab Sinodos /phase 3</t>
  </si>
  <si>
    <t>Nechsar SC, Wehaminch Kebelle Yetenebersh Wehaminch/ and Drainage line construction Edeget Ber Kebelle near to Belaye Badebo House Nechsar/ Edegete Ber</t>
  </si>
  <si>
    <t>ULGDP/ARBA/market/ phase II</t>
  </si>
  <si>
    <t xml:space="preserve"> Infront of Nechsar Sub City to Kairo Hotel phase 3</t>
  </si>
  <si>
    <t>ULGDP/ARBA/shade/ phase I</t>
  </si>
  <si>
    <t>Dec 30/09</t>
  </si>
  <si>
    <t xml:space="preserve">Consultancy Service for EIA  Market and  Drainage Line and Cuvert </t>
  </si>
  <si>
    <t xml:space="preserve">Procurement Plan Consultancy   EFY 2004 (20011/12) </t>
  </si>
  <si>
    <t>Rev</t>
  </si>
  <si>
    <t xml:space="preserve"> Konso Adebabay to Sikela Primary School/phase 3</t>
  </si>
  <si>
    <t>169 704.68</t>
  </si>
  <si>
    <r>
      <rPr>
        <sz val="10"/>
        <color theme="1"/>
        <rFont val="Times New Roman"/>
        <family val="1"/>
      </rPr>
      <t>Teka Work Bet</t>
    </r>
    <r>
      <rPr>
        <sz val="10"/>
        <rFont val="Times New Roman"/>
        <family val="1"/>
      </rPr>
      <t xml:space="preserve"> - Gudeta Dabi Wefecho Bet phase 3  </t>
    </r>
  </si>
  <si>
    <t xml:space="preserve">    NA</t>
  </si>
  <si>
    <t>IDA Credit No.  4456-ET</t>
  </si>
  <si>
    <t xml:space="preserve"> Sikela Old Market Enterance -Teka Work Bet/phase 3</t>
  </si>
  <si>
    <t xml:space="preserve">Yetnebersh School - Highland Rendez vous Curve phase 3  </t>
  </si>
  <si>
    <t xml:space="preserve">Hailu Getaneh  to FM  phase 3  </t>
  </si>
  <si>
    <t>Agip - Aroge Kuteba / phase 3</t>
  </si>
  <si>
    <r>
      <rPr>
        <sz val="10"/>
        <color theme="1"/>
        <rFont val="Times New Roman"/>
        <family val="1"/>
      </rPr>
      <t>Gudata Wefecho Be</t>
    </r>
    <r>
      <rPr>
        <sz val="10"/>
        <rFont val="Times New Roman"/>
        <family val="1"/>
      </rPr>
      <t xml:space="preserve">t to Assa Tera / phase 3  </t>
    </r>
  </si>
  <si>
    <t>Korkoro Sefer - Assa Corporation /phase 3</t>
  </si>
  <si>
    <t>Chamo Secondary School - Chamo Primary School / phase 3</t>
  </si>
  <si>
    <t>Secha  Condominium   -Bahile Museum / phase 3</t>
  </si>
  <si>
    <t>Cluster Shade</t>
  </si>
  <si>
    <t>Lot 1</t>
  </si>
  <si>
    <t>Lot 2</t>
  </si>
  <si>
    <t>Lot 3</t>
  </si>
  <si>
    <t>ULGDP/ARBA/CB/0033 /2004</t>
  </si>
  <si>
    <t>ULGDP/ARBA/CB/0034/ 2004</t>
  </si>
  <si>
    <t xml:space="preserve">ULGDP/ARBA/CB/0035/2004 </t>
  </si>
  <si>
    <t>ULGDP/ARBA/CB0036/2004</t>
  </si>
  <si>
    <t>Sikela Old Market Enterance -Assa Tera /phase 3</t>
  </si>
  <si>
    <t>Agip - Bahile Museum / phase 3</t>
  </si>
  <si>
    <t>Lot 4</t>
  </si>
  <si>
    <r>
      <t xml:space="preserve"> </t>
    </r>
    <r>
      <rPr>
        <sz val="10"/>
        <color theme="1"/>
        <rFont val="Times New Roman"/>
        <family val="1"/>
      </rPr>
      <t>Neachsar SC:             Tehadiso Meakele - Edeget Ber Kebelle - Sikella Primary Sch</t>
    </r>
    <r>
      <rPr>
        <sz val="10"/>
        <rFont val="Times New Roman"/>
        <family val="1"/>
      </rPr>
      <t xml:space="preserve">ool  </t>
    </r>
  </si>
  <si>
    <t>Sikella SC:                              Gurba Kebele/ TEVT - Infront of Memere Ziruhun House phase 1</t>
  </si>
  <si>
    <t>Nechsar SC:                      Wehaminch Kebele -Yetenebereshe phase 1</t>
  </si>
  <si>
    <t xml:space="preserve">Abaya SC:                           Weze from the Asphat road to Weze Kebele Adminstration/ phase1 </t>
  </si>
  <si>
    <t>Secha SC :                             Road from Amarech Hotel to Red Cross /phase 1</t>
  </si>
  <si>
    <t>Culvert/ Mini Bridge infront of Belaye Badebo Resident Nechsar / Edeget Ber                       -   former 04 Kebelle Back Side  Way to Arbaminch Hospital                            -Satdium to Arbaminch Jill Abaya</t>
  </si>
  <si>
    <t>Culvert/ Mini Bridge  Secha  back Omo Holo                                               -Secha  Back of Fishery Corporation  - Sikela Cemetery Way</t>
  </si>
  <si>
    <t>3</t>
  </si>
  <si>
    <t>4</t>
  </si>
  <si>
    <t>ULGDP/ARBA/DR/2004</t>
  </si>
  <si>
    <t>I</t>
  </si>
  <si>
    <t>II</t>
  </si>
  <si>
    <t>III</t>
  </si>
  <si>
    <t>Market Development(new)</t>
  </si>
  <si>
    <t>ULGDP/ARBA/market/ phase III</t>
  </si>
  <si>
    <t>Procurement Plan - Civil Works    EEY 2005 ( 2012/13)</t>
  </si>
  <si>
    <t>IC</t>
  </si>
  <si>
    <t>lumpsum</t>
  </si>
  <si>
    <t>ULGDP/ARBA/CB0041/2005</t>
  </si>
  <si>
    <t>Abeba hotel-beruhi tesfa KG and Agip Cobble Remain</t>
  </si>
  <si>
    <t>ULGDP/ARBA/CB0042/2005</t>
  </si>
  <si>
    <t>Interances (Stastics back &amp;front of block, Trade &amp;Indestery, Fish cor, Preparatory school, Amarech hotel,Ahemed shop)</t>
  </si>
  <si>
    <t>ULGDP/ARBA/CB0043/2005</t>
  </si>
  <si>
    <t>Back side of Abi hotel-Dell fana hole</t>
  </si>
  <si>
    <t>ULGDP/ARBA/CB0044/2005</t>
  </si>
  <si>
    <t>Dell fana hole-Sikela market</t>
  </si>
  <si>
    <t>ULGDP/ARBA/CB/0045 /2005</t>
  </si>
  <si>
    <t>Gudata Wefecho Bete-ELPA cobble</t>
  </si>
  <si>
    <t>Stadium Cobble near to taxi fermata -Chat tera cobble</t>
  </si>
  <si>
    <t>Sikela primary school-TVET</t>
  </si>
  <si>
    <t>Aserat building-Chat tera</t>
  </si>
  <si>
    <t>Out let of bus station-Chat tera</t>
  </si>
  <si>
    <t>opposite  of bus station out let-To nech sar lamerot hotel</t>
  </si>
  <si>
    <t>Procurement Plan - Civil Works    EEY 2004 ( 2011/12)</t>
  </si>
  <si>
    <t>Soma hotel-Secha market</t>
  </si>
  <si>
    <t>Back side of bus station and interance</t>
  </si>
  <si>
    <t xml:space="preserve">Sub total </t>
  </si>
  <si>
    <t>ULGDP/ARBA/CB/0046/ 2004</t>
  </si>
  <si>
    <t xml:space="preserve">ULGDP/ARBA/CB/0047/2004 </t>
  </si>
  <si>
    <t>ULGDP/ARBA/CB0048/2005</t>
  </si>
  <si>
    <t>ULGDP/ARBA/CB0049/2005</t>
  </si>
  <si>
    <t>ULGDP/ARBA/CB0050/2005</t>
  </si>
  <si>
    <t>ULGDP/ARBA/CB0051/2005</t>
  </si>
  <si>
    <t>ULGDP/ARBA/CB0052/2005</t>
  </si>
  <si>
    <t xml:space="preserve">Design for Public park,  </t>
  </si>
  <si>
    <t>Consultancy Service external Audit</t>
  </si>
  <si>
    <t xml:space="preserve">Consultancy Service revenue enhancement </t>
  </si>
  <si>
    <t>Prior</t>
  </si>
  <si>
    <t>On-line UNDB/
Nat Press</t>
  </si>
  <si>
    <t>228,881.99</t>
  </si>
  <si>
    <t>LCS</t>
  </si>
  <si>
    <t>* The price was revised due to cahnge in type of market shade</t>
  </si>
  <si>
    <t>Street light</t>
  </si>
  <si>
    <t>ULGDP/ARBA/ST/ phase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</si>
</sst>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[$-409]d\-mmm\-yy;@"/>
    <numFmt numFmtId="166" formatCode="[$-409]dd\-mmm\-yy;@"/>
    <numFmt numFmtId="167" formatCode="_(* #,##0.0000_);_(* \(#,##0.0000\);_(* &quot;-&quot;????_);_(@_)"/>
    <numFmt numFmtId="168" formatCode="_(* #,##0.0_);_(* \(#,##0.0\);_(* &quot;-&quot;?_);_(@_)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11"/>
      <name val="Arial"/>
      <family val="2"/>
    </font>
    <font>
      <b/>
      <u/>
      <sz val="14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</font>
    <font>
      <sz val="10"/>
      <color rgb="FFFFC000"/>
      <name val="Arial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sz val="12"/>
      <color rgb="FFFFC000"/>
      <name val="Times New Roman"/>
      <family val="1"/>
    </font>
    <font>
      <sz val="11"/>
      <color rgb="FFFFC000"/>
      <name val="Calibri"/>
      <family val="2"/>
      <scheme val="minor"/>
    </font>
    <font>
      <sz val="9"/>
      <color rgb="FFFFC000"/>
      <name val="Arial"/>
      <family val="2"/>
    </font>
    <font>
      <sz val="8"/>
      <color rgb="FFFFC000"/>
      <name val="Calibri"/>
      <family val="2"/>
      <scheme val="minor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0"/>
      <name val="ABCTech Bodoni Cactu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</cellStyleXfs>
  <cellXfs count="652">
    <xf numFmtId="0" fontId="0" fillId="0" borderId="0" xfId="0"/>
    <xf numFmtId="49" fontId="5" fillId="0" borderId="0" xfId="0" applyNumberFormat="1" applyFont="1"/>
    <xf numFmtId="49" fontId="5" fillId="0" borderId="1" xfId="0" applyNumberFormat="1" applyFont="1" applyFill="1" applyBorder="1" applyAlignment="1" applyProtection="1">
      <protection locked="0"/>
    </xf>
    <xf numFmtId="0" fontId="0" fillId="0" borderId="1" xfId="0" applyBorder="1"/>
    <xf numFmtId="49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49" fontId="5" fillId="0" borderId="0" xfId="0" applyNumberFormat="1" applyFont="1" applyAlignment="1">
      <alignment horizontal="center"/>
    </xf>
    <xf numFmtId="49" fontId="16" fillId="0" borderId="0" xfId="0" applyNumberFormat="1" applyFont="1" applyAlignment="1"/>
    <xf numFmtId="0" fontId="0" fillId="0" borderId="5" xfId="0" applyBorder="1" applyAlignment="1">
      <alignment horizontal="center"/>
    </xf>
    <xf numFmtId="49" fontId="12" fillId="0" borderId="1" xfId="0" applyNumberFormat="1" applyFont="1" applyFill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protection locked="0"/>
    </xf>
    <xf numFmtId="15" fontId="3" fillId="0" borderId="1" xfId="0" applyNumberFormat="1" applyFont="1" applyBorder="1"/>
    <xf numFmtId="9" fontId="3" fillId="0" borderId="1" xfId="0" applyNumberFormat="1" applyFont="1" applyBorder="1"/>
    <xf numFmtId="49" fontId="1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15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15" fontId="3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3" fillId="0" borderId="1" xfId="0" applyFont="1" applyBorder="1" applyAlignment="1">
      <alignment horizontal="right"/>
    </xf>
    <xf numFmtId="43" fontId="0" fillId="0" borderId="0" xfId="0" applyNumberFormat="1"/>
    <xf numFmtId="0" fontId="3" fillId="0" borderId="1" xfId="0" applyFont="1" applyBorder="1"/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 applyProtection="1">
      <protection locked="0"/>
    </xf>
    <xf numFmtId="49" fontId="4" fillId="0" borderId="1" xfId="0" applyNumberFormat="1" applyFont="1" applyFill="1" applyBorder="1" applyAlignment="1"/>
    <xf numFmtId="0" fontId="7" fillId="0" borderId="0" xfId="0" applyFont="1" applyAlignment="1">
      <alignment horizontal="left"/>
    </xf>
    <xf numFmtId="49" fontId="11" fillId="0" borderId="0" xfId="0" applyNumberFormat="1" applyFont="1" applyBorder="1" applyAlignment="1" applyProtection="1">
      <protection locked="0"/>
    </xf>
    <xf numFmtId="43" fontId="0" fillId="0" borderId="0" xfId="1" applyFont="1"/>
    <xf numFmtId="16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protection locked="0"/>
    </xf>
    <xf numFmtId="49" fontId="7" fillId="0" borderId="8" xfId="0" applyNumberFormat="1" applyFont="1" applyFill="1" applyBorder="1" applyAlignment="1" applyProtection="1">
      <protection locked="0"/>
    </xf>
    <xf numFmtId="165" fontId="1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>
      <alignment horizontal="right"/>
    </xf>
    <xf numFmtId="43" fontId="0" fillId="0" borderId="1" xfId="0" applyNumberFormat="1" applyBorder="1"/>
    <xf numFmtId="166" fontId="13" fillId="0" borderId="1" xfId="0" applyNumberFormat="1" applyFont="1" applyBorder="1" applyAlignment="1">
      <alignment horizontal="right"/>
    </xf>
    <xf numFmtId="166" fontId="7" fillId="0" borderId="1" xfId="0" applyNumberFormat="1" applyFont="1" applyFill="1" applyBorder="1" applyAlignment="1" applyProtection="1">
      <alignment horizontal="right"/>
      <protection locked="0"/>
    </xf>
    <xf numFmtId="166" fontId="3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7" fillId="0" borderId="1" xfId="0" applyNumberFormat="1" applyFont="1" applyFill="1" applyBorder="1" applyAlignment="1" applyProtection="1">
      <protection locked="0"/>
    </xf>
    <xf numFmtId="166" fontId="3" fillId="0" borderId="1" xfId="0" applyNumberFormat="1" applyFont="1" applyBorder="1"/>
    <xf numFmtId="0" fontId="21" fillId="0" borderId="5" xfId="0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right"/>
      <protection locked="0"/>
    </xf>
    <xf numFmtId="166" fontId="3" fillId="0" borderId="4" xfId="0" applyNumberFormat="1" applyFont="1" applyBorder="1" applyAlignment="1">
      <alignment horizontal="right"/>
    </xf>
    <xf numFmtId="49" fontId="23" fillId="0" borderId="0" xfId="0" applyNumberFormat="1" applyFont="1"/>
    <xf numFmtId="0" fontId="22" fillId="0" borderId="0" xfId="0" applyFont="1" applyBorder="1" applyAlignment="1">
      <alignment horizontal="center"/>
    </xf>
    <xf numFmtId="49" fontId="11" fillId="0" borderId="0" xfId="0" applyNumberFormat="1" applyFont="1" applyFill="1" applyBorder="1" applyProtection="1">
      <protection locked="0"/>
    </xf>
    <xf numFmtId="165" fontId="0" fillId="0" borderId="0" xfId="0" applyNumberFormat="1"/>
    <xf numFmtId="165" fontId="0" fillId="0" borderId="1" xfId="0" applyNumberFormat="1" applyBorder="1" applyAlignment="1">
      <alignment horizontal="right"/>
    </xf>
    <xf numFmtId="165" fontId="3" fillId="0" borderId="1" xfId="0" applyNumberFormat="1" applyFont="1" applyBorder="1"/>
    <xf numFmtId="166" fontId="10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 applyProtection="1">
      <protection locked="0"/>
    </xf>
    <xf numFmtId="166" fontId="10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wrapText="1"/>
    </xf>
    <xf numFmtId="166" fontId="8" fillId="0" borderId="0" xfId="0" applyNumberFormat="1" applyFont="1"/>
    <xf numFmtId="0" fontId="0" fillId="0" borderId="10" xfId="0" applyBorder="1" applyAlignment="1">
      <alignment horizontal="center"/>
    </xf>
    <xf numFmtId="49" fontId="12" fillId="0" borderId="8" xfId="0" applyNumberFormat="1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horizontal="left" vertical="top" wrapText="1"/>
    </xf>
    <xf numFmtId="166" fontId="3" fillId="0" borderId="8" xfId="0" applyNumberFormat="1" applyFont="1" applyBorder="1"/>
    <xf numFmtId="49" fontId="5" fillId="0" borderId="1" xfId="0" applyNumberFormat="1" applyFont="1" applyFill="1" applyBorder="1"/>
    <xf numFmtId="49" fontId="5" fillId="0" borderId="1" xfId="0" applyNumberFormat="1" applyFont="1" applyBorder="1"/>
    <xf numFmtId="0" fontId="0" fillId="3" borderId="0" xfId="0" applyFill="1" applyBorder="1"/>
    <xf numFmtId="0" fontId="0" fillId="3" borderId="0" xfId="0" applyFill="1"/>
    <xf numFmtId="0" fontId="0" fillId="0" borderId="0" xfId="0" applyFill="1" applyBorder="1"/>
    <xf numFmtId="165" fontId="7" fillId="0" borderId="1" xfId="0" applyNumberFormat="1" applyFont="1" applyFill="1" applyBorder="1" applyAlignment="1" applyProtection="1">
      <protection locked="0"/>
    </xf>
    <xf numFmtId="165" fontId="26" fillId="0" borderId="1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 applyProtection="1">
      <alignment horizontal="right"/>
      <protection locked="0"/>
    </xf>
    <xf numFmtId="165" fontId="25" fillId="0" borderId="1" xfId="0" applyNumberFormat="1" applyFont="1" applyFill="1" applyBorder="1" applyAlignment="1">
      <alignment horizontal="right"/>
    </xf>
    <xf numFmtId="165" fontId="25" fillId="0" borderId="4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3" fillId="0" borderId="4" xfId="0" applyNumberFormat="1" applyFont="1" applyFill="1" applyBorder="1"/>
    <xf numFmtId="4" fontId="4" fillId="2" borderId="1" xfId="0" applyNumberFormat="1" applyFont="1" applyFill="1" applyBorder="1" applyAlignment="1" applyProtection="1"/>
    <xf numFmtId="0" fontId="15" fillId="0" borderId="0" xfId="0" applyFont="1" applyAlignment="1"/>
    <xf numFmtId="49" fontId="6" fillId="0" borderId="0" xfId="0" applyNumberFormat="1" applyFont="1" applyFill="1" applyBorder="1" applyAlignment="1" applyProtection="1">
      <protection locked="0"/>
    </xf>
    <xf numFmtId="49" fontId="10" fillId="0" borderId="0" xfId="0" applyNumberFormat="1" applyFont="1"/>
    <xf numFmtId="166" fontId="7" fillId="0" borderId="8" xfId="0" applyNumberFormat="1" applyFon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3" fontId="11" fillId="0" borderId="24" xfId="0" applyNumberFormat="1" applyFont="1" applyFill="1" applyBorder="1" applyAlignment="1" applyProtection="1">
      <protection locked="0"/>
    </xf>
    <xf numFmtId="49" fontId="5" fillId="0" borderId="24" xfId="0" applyNumberFormat="1" applyFont="1" applyFill="1" applyBorder="1" applyAlignment="1" applyProtection="1">
      <alignment wrapText="1"/>
      <protection locked="0"/>
    </xf>
    <xf numFmtId="49" fontId="5" fillId="0" borderId="24" xfId="0" applyNumberFormat="1" applyFont="1" applyFill="1" applyBorder="1" applyAlignment="1" applyProtection="1">
      <protection locked="0"/>
    </xf>
    <xf numFmtId="4" fontId="5" fillId="0" borderId="24" xfId="0" applyNumberFormat="1" applyFont="1" applyFill="1" applyBorder="1" applyAlignment="1" applyProtection="1">
      <protection locked="0"/>
    </xf>
    <xf numFmtId="49" fontId="5" fillId="0" borderId="24" xfId="0" applyNumberFormat="1" applyFont="1" applyFill="1" applyBorder="1" applyAlignment="1">
      <alignment horizontal="center" wrapText="1"/>
    </xf>
    <xf numFmtId="166" fontId="7" fillId="0" borderId="24" xfId="0" applyNumberFormat="1" applyFont="1" applyFill="1" applyBorder="1" applyAlignment="1" applyProtection="1">
      <alignment horizontal="center"/>
      <protection locked="0"/>
    </xf>
    <xf numFmtId="166" fontId="14" fillId="0" borderId="24" xfId="0" applyNumberFormat="1" applyFont="1" applyFill="1" applyBorder="1" applyAlignment="1" applyProtection="1">
      <protection locked="0"/>
    </xf>
    <xf numFmtId="166" fontId="14" fillId="0" borderId="24" xfId="0" applyNumberFormat="1" applyFont="1" applyFill="1" applyBorder="1"/>
    <xf numFmtId="0" fontId="4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wrapText="1"/>
    </xf>
    <xf numFmtId="39" fontId="8" fillId="0" borderId="24" xfId="1" applyNumberFormat="1" applyFont="1" applyFill="1" applyBorder="1" applyAlignment="1">
      <alignment horizontal="right" vertical="center" wrapText="1"/>
    </xf>
    <xf numFmtId="15" fontId="3" fillId="0" borderId="1" xfId="0" applyNumberFormat="1" applyFont="1" applyFill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 applyProtection="1">
      <protection locked="0"/>
    </xf>
    <xf numFmtId="165" fontId="5" fillId="0" borderId="1" xfId="0" applyNumberFormat="1" applyFont="1" applyFill="1" applyBorder="1" applyAlignment="1" applyProtection="1">
      <protection locked="0"/>
    </xf>
    <xf numFmtId="165" fontId="15" fillId="0" borderId="1" xfId="0" applyNumberFormat="1" applyFont="1" applyFill="1" applyBorder="1"/>
    <xf numFmtId="165" fontId="3" fillId="0" borderId="1" xfId="1" applyNumberFormat="1" applyFont="1" applyBorder="1" applyAlignment="1">
      <alignment horizontal="right"/>
    </xf>
    <xf numFmtId="165" fontId="0" fillId="0" borderId="1" xfId="0" applyNumberFormat="1" applyBorder="1"/>
    <xf numFmtId="166" fontId="3" fillId="0" borderId="1" xfId="0" applyNumberFormat="1" applyFont="1" applyFill="1" applyBorder="1"/>
    <xf numFmtId="14" fontId="0" fillId="0" borderId="1" xfId="0" applyNumberFormat="1" applyBorder="1" applyAlignment="1">
      <alignment horizontal="right"/>
    </xf>
    <xf numFmtId="167" fontId="0" fillId="0" borderId="0" xfId="0" applyNumberFormat="1"/>
    <xf numFmtId="0" fontId="0" fillId="0" borderId="1" xfId="0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6" fontId="0" fillId="0" borderId="1" xfId="0" applyNumberFormat="1" applyBorder="1"/>
    <xf numFmtId="0" fontId="3" fillId="0" borderId="1" xfId="0" applyFont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0" fillId="0" borderId="1" xfId="0" applyBorder="1"/>
    <xf numFmtId="49" fontId="5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/>
    <xf numFmtId="166" fontId="13" fillId="0" borderId="1" xfId="0" applyNumberFormat="1" applyFont="1" applyFill="1" applyBorder="1" applyAlignment="1">
      <alignment horizontal="right"/>
    </xf>
    <xf numFmtId="43" fontId="30" fillId="0" borderId="0" xfId="0" applyNumberFormat="1" applyFont="1"/>
    <xf numFmtId="0" fontId="31" fillId="0" borderId="0" xfId="0" applyFont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1" xfId="0" applyFont="1" applyBorder="1" applyAlignment="1">
      <alignment horizontal="center"/>
    </xf>
    <xf numFmtId="4" fontId="0" fillId="0" borderId="0" xfId="0" applyNumberFormat="1"/>
    <xf numFmtId="166" fontId="3" fillId="0" borderId="1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8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17" fillId="0" borderId="1" xfId="0" applyFont="1" applyFill="1" applyBorder="1"/>
    <xf numFmtId="165" fontId="3" fillId="0" borderId="4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7" fillId="0" borderId="19" xfId="0" applyFont="1" applyFill="1" applyBorder="1" applyAlignment="1">
      <alignment horizontal="justify" vertical="top" wrapText="1"/>
    </xf>
    <xf numFmtId="0" fontId="0" fillId="0" borderId="8" xfId="0" applyFill="1" applyBorder="1" applyAlignment="1">
      <alignment vertical="top"/>
    </xf>
    <xf numFmtId="0" fontId="13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5" fontId="3" fillId="0" borderId="8" xfId="0" applyNumberFormat="1" applyFont="1" applyFill="1" applyBorder="1" applyAlignment="1">
      <alignment horizontal="right"/>
    </xf>
    <xf numFmtId="15" fontId="3" fillId="0" borderId="8" xfId="0" applyNumberFormat="1" applyFont="1" applyFill="1" applyBorder="1"/>
    <xf numFmtId="9" fontId="3" fillId="0" borderId="8" xfId="0" applyNumberFormat="1" applyFont="1" applyFill="1" applyBorder="1"/>
    <xf numFmtId="0" fontId="3" fillId="0" borderId="21" xfId="0" applyFont="1" applyFill="1" applyBorder="1"/>
    <xf numFmtId="0" fontId="3" fillId="0" borderId="1" xfId="0" applyFont="1" applyFill="1" applyBorder="1"/>
    <xf numFmtId="164" fontId="8" fillId="0" borderId="1" xfId="0" applyNumberFormat="1" applyFont="1" applyFill="1" applyBorder="1"/>
    <xf numFmtId="166" fontId="0" fillId="0" borderId="0" xfId="0" applyNumberFormat="1"/>
    <xf numFmtId="49" fontId="5" fillId="0" borderId="1" xfId="0" applyNumberFormat="1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horizontal="right"/>
    </xf>
    <xf numFmtId="165" fontId="33" fillId="0" borderId="1" xfId="0" applyNumberFormat="1" applyFont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 applyProtection="1">
      <alignment horizontal="right"/>
      <protection locked="0"/>
    </xf>
    <xf numFmtId="166" fontId="7" fillId="0" borderId="8" xfId="0" applyNumberFormat="1" applyFont="1" applyFill="1" applyBorder="1" applyAlignment="1" applyProtection="1">
      <alignment horizontal="right"/>
      <protection locked="0"/>
    </xf>
    <xf numFmtId="166" fontId="7" fillId="0" borderId="3" xfId="0" applyNumberFormat="1" applyFont="1" applyFill="1" applyBorder="1" applyAlignment="1" applyProtection="1">
      <alignment horizontal="right"/>
      <protection locked="0"/>
    </xf>
    <xf numFmtId="166" fontId="7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/>
    <xf numFmtId="49" fontId="5" fillId="0" borderId="26" xfId="0" applyNumberFormat="1" applyFont="1" applyFill="1" applyBorder="1" applyAlignment="1">
      <alignment horizontal="center" wrapText="1"/>
    </xf>
    <xf numFmtId="43" fontId="0" fillId="0" borderId="7" xfId="0" applyNumberFormat="1" applyFill="1" applyBorder="1"/>
    <xf numFmtId="49" fontId="7" fillId="2" borderId="1" xfId="0" applyNumberFormat="1" applyFont="1" applyFill="1" applyBorder="1" applyAlignment="1" applyProtection="1">
      <alignment horizontal="right"/>
      <protection locked="0"/>
    </xf>
    <xf numFmtId="165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5" fillId="0" borderId="7" xfId="0" applyNumberFormat="1" applyFont="1" applyFill="1" applyBorder="1" applyAlignment="1">
      <alignment horizontal="right" wrapText="1"/>
    </xf>
    <xf numFmtId="166" fontId="13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5" fontId="28" fillId="0" borderId="1" xfId="0" applyNumberFormat="1" applyFont="1" applyFill="1" applyBorder="1" applyAlignment="1">
      <alignment horizontal="center"/>
    </xf>
    <xf numFmtId="15" fontId="0" fillId="0" borderId="0" xfId="0" applyNumberFormat="1" applyFill="1"/>
    <xf numFmtId="166" fontId="0" fillId="0" borderId="3" xfId="0" applyNumberFormat="1" applyFill="1" applyBorder="1" applyAlignment="1">
      <alignment horizontal="right"/>
    </xf>
    <xf numFmtId="166" fontId="3" fillId="0" borderId="23" xfId="0" applyNumberFormat="1" applyFont="1" applyFill="1" applyBorder="1" applyAlignment="1">
      <alignment horizontal="right"/>
    </xf>
    <xf numFmtId="165" fontId="33" fillId="0" borderId="1" xfId="0" applyNumberFormat="1" applyFont="1" applyFill="1" applyBorder="1" applyAlignment="1">
      <alignment horizontal="center"/>
    </xf>
    <xf numFmtId="166" fontId="3" fillId="0" borderId="8" xfId="0" applyNumberFormat="1" applyFont="1" applyFill="1" applyBorder="1"/>
    <xf numFmtId="1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 applyProtection="1">
      <alignment horizontal="right"/>
      <protection locked="0"/>
    </xf>
    <xf numFmtId="9" fontId="3" fillId="2" borderId="1" xfId="0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 vertical="center" wrapText="1"/>
    </xf>
    <xf numFmtId="166" fontId="7" fillId="0" borderId="8" xfId="0" applyNumberFormat="1" applyFont="1" applyFill="1" applyBorder="1" applyAlignment="1" applyProtection="1">
      <alignment horizontal="right"/>
      <protection locked="0"/>
    </xf>
    <xf numFmtId="166" fontId="13" fillId="2" borderId="1" xfId="0" applyNumberFormat="1" applyFont="1" applyFill="1" applyBorder="1" applyAlignment="1">
      <alignment horizontal="right"/>
    </xf>
    <xf numFmtId="166" fontId="13" fillId="2" borderId="8" xfId="0" applyNumberFormat="1" applyFont="1" applyFill="1" applyBorder="1" applyAlignment="1">
      <alignment horizontal="right"/>
    </xf>
    <xf numFmtId="166" fontId="7" fillId="2" borderId="8" xfId="0" applyNumberFormat="1" applyFont="1" applyFill="1" applyBorder="1" applyAlignment="1" applyProtection="1">
      <alignment horizontal="right"/>
      <protection locked="0"/>
    </xf>
    <xf numFmtId="166" fontId="3" fillId="2" borderId="8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 applyProtection="1">
      <alignment horizontal="right"/>
      <protection locked="0"/>
    </xf>
    <xf numFmtId="165" fontId="5" fillId="2" borderId="4" xfId="0" applyNumberFormat="1" applyFont="1" applyFill="1" applyBorder="1" applyAlignment="1" applyProtection="1">
      <alignment horizontal="right"/>
      <protection locked="0"/>
    </xf>
    <xf numFmtId="165" fontId="28" fillId="2" borderId="1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right"/>
    </xf>
    <xf numFmtId="165" fontId="28" fillId="2" borderId="8" xfId="0" applyNumberFormat="1" applyFont="1" applyFill="1" applyBorder="1" applyAlignment="1">
      <alignment horizontal="center"/>
    </xf>
    <xf numFmtId="0" fontId="0" fillId="2" borderId="1" xfId="0" applyFill="1" applyBorder="1"/>
    <xf numFmtId="165" fontId="1" fillId="2" borderId="1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right"/>
    </xf>
    <xf numFmtId="166" fontId="7" fillId="0" borderId="8" xfId="0" applyNumberFormat="1" applyFont="1" applyFill="1" applyBorder="1" applyAlignment="1" applyProtection="1">
      <alignment horizontal="right"/>
      <protection locked="0"/>
    </xf>
    <xf numFmtId="166" fontId="7" fillId="0" borderId="3" xfId="0" applyNumberFormat="1" applyFont="1" applyFill="1" applyBorder="1" applyAlignment="1" applyProtection="1">
      <alignment horizontal="right"/>
      <protection locked="0"/>
    </xf>
    <xf numFmtId="166" fontId="13" fillId="2" borderId="8" xfId="0" applyNumberFormat="1" applyFont="1" applyFill="1" applyBorder="1" applyAlignment="1">
      <alignment horizontal="right"/>
    </xf>
    <xf numFmtId="166" fontId="37" fillId="5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 wrapText="1"/>
    </xf>
    <xf numFmtId="15" fontId="0" fillId="0" borderId="3" xfId="0" applyNumberFormat="1" applyFill="1" applyBorder="1"/>
    <xf numFmtId="0" fontId="35" fillId="5" borderId="1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horizontal="center" wrapText="1"/>
    </xf>
    <xf numFmtId="49" fontId="38" fillId="5" borderId="1" xfId="0" applyNumberFormat="1" applyFont="1" applyFill="1" applyBorder="1" applyAlignment="1" applyProtection="1">
      <alignment horizontal="center" vertical="center"/>
      <protection locked="0"/>
    </xf>
    <xf numFmtId="49" fontId="38" fillId="5" borderId="1" xfId="0" applyNumberFormat="1" applyFont="1" applyFill="1" applyBorder="1" applyAlignment="1" applyProtection="1">
      <protection locked="0"/>
    </xf>
    <xf numFmtId="43" fontId="39" fillId="5" borderId="1" xfId="60" applyNumberFormat="1" applyFont="1" applyFill="1" applyBorder="1"/>
    <xf numFmtId="49" fontId="38" fillId="5" borderId="1" xfId="0" applyNumberFormat="1" applyFont="1" applyFill="1" applyBorder="1" applyAlignment="1">
      <alignment horizontal="left" vertical="center" wrapText="1"/>
    </xf>
    <xf numFmtId="166" fontId="40" fillId="5" borderId="1" xfId="0" applyNumberFormat="1" applyFont="1" applyFill="1" applyBorder="1" applyAlignment="1">
      <alignment horizontal="right"/>
    </xf>
    <xf numFmtId="166" fontId="36" fillId="5" borderId="1" xfId="0" applyNumberFormat="1" applyFont="1" applyFill="1" applyBorder="1" applyAlignment="1" applyProtection="1">
      <alignment horizontal="right"/>
      <protection locked="0"/>
    </xf>
    <xf numFmtId="43" fontId="36" fillId="5" borderId="1" xfId="1" applyFont="1" applyFill="1" applyBorder="1" applyAlignment="1" applyProtection="1">
      <alignment horizontal="right" vertical="center"/>
      <protection locked="0"/>
    </xf>
    <xf numFmtId="165" fontId="41" fillId="5" borderId="1" xfId="0" applyNumberFormat="1" applyFont="1" applyFill="1" applyBorder="1" applyAlignment="1">
      <alignment horizontal="center"/>
    </xf>
    <xf numFmtId="166" fontId="37" fillId="5" borderId="1" xfId="0" applyNumberFormat="1" applyFont="1" applyFill="1" applyBorder="1"/>
    <xf numFmtId="0" fontId="12" fillId="3" borderId="0" xfId="0" applyFont="1" applyFill="1" applyBorder="1" applyAlignment="1">
      <alignment horizontal="left" vertical="top" wrapText="1"/>
    </xf>
    <xf numFmtId="0" fontId="0" fillId="5" borderId="20" xfId="0" applyFill="1" applyBorder="1" applyAlignment="1">
      <alignment horizontal="center"/>
    </xf>
    <xf numFmtId="0" fontId="7" fillId="5" borderId="19" xfId="0" applyFont="1" applyFill="1" applyBorder="1" applyAlignment="1">
      <alignment horizontal="justify" vertical="top" wrapText="1"/>
    </xf>
    <xf numFmtId="0" fontId="0" fillId="5" borderId="8" xfId="0" applyFill="1" applyBorder="1" applyAlignment="1">
      <alignment vertical="top"/>
    </xf>
    <xf numFmtId="49" fontId="5" fillId="5" borderId="8" xfId="0" applyNumberFormat="1" applyFont="1" applyFill="1" applyBorder="1" applyAlignment="1" applyProtection="1">
      <protection locked="0"/>
    </xf>
    <xf numFmtId="164" fontId="8" fillId="5" borderId="8" xfId="1" applyNumberFormat="1" applyFont="1" applyFill="1" applyBorder="1" applyAlignment="1">
      <alignment horizontal="right" vertical="center" wrapText="1"/>
    </xf>
    <xf numFmtId="49" fontId="5" fillId="5" borderId="8" xfId="0" applyNumberFormat="1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right"/>
    </xf>
    <xf numFmtId="49" fontId="7" fillId="5" borderId="0" xfId="0" applyNumberFormat="1" applyFont="1" applyFill="1" applyBorder="1" applyAlignment="1" applyProtection="1">
      <alignment horizontal="right"/>
      <protection locked="0"/>
    </xf>
    <xf numFmtId="0" fontId="0" fillId="5" borderId="8" xfId="0" applyFill="1" applyBorder="1" applyAlignment="1">
      <alignment horizontal="right"/>
    </xf>
    <xf numFmtId="15" fontId="3" fillId="5" borderId="8" xfId="0" applyNumberFormat="1" applyFont="1" applyFill="1" applyBorder="1" applyAlignment="1">
      <alignment horizontal="right"/>
    </xf>
    <xf numFmtId="49" fontId="7" fillId="5" borderId="8" xfId="0" applyNumberFormat="1" applyFont="1" applyFill="1" applyBorder="1" applyAlignment="1" applyProtection="1">
      <protection locked="0"/>
    </xf>
    <xf numFmtId="4" fontId="7" fillId="5" borderId="8" xfId="0" applyNumberFormat="1" applyFont="1" applyFill="1" applyBorder="1" applyAlignment="1" applyProtection="1">
      <protection locked="0"/>
    </xf>
    <xf numFmtId="15" fontId="3" fillId="5" borderId="8" xfId="0" applyNumberFormat="1" applyFont="1" applyFill="1" applyBorder="1"/>
    <xf numFmtId="9" fontId="3" fillId="5" borderId="8" xfId="0" applyNumberFormat="1" applyFont="1" applyFill="1" applyBorder="1"/>
    <xf numFmtId="0" fontId="3" fillId="5" borderId="21" xfId="0" applyFont="1" applyFill="1" applyBorder="1"/>
    <xf numFmtId="49" fontId="5" fillId="5" borderId="1" xfId="0" applyNumberFormat="1" applyFont="1" applyFill="1" applyBorder="1"/>
    <xf numFmtId="0" fontId="0" fillId="5" borderId="11" xfId="0" applyFill="1" applyBorder="1" applyAlignment="1">
      <alignment horizontal="center"/>
    </xf>
    <xf numFmtId="0" fontId="7" fillId="5" borderId="7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 wrapText="1"/>
    </xf>
    <xf numFmtId="49" fontId="5" fillId="5" borderId="7" xfId="0" applyNumberFormat="1" applyFont="1" applyFill="1" applyBorder="1" applyAlignment="1" applyProtection="1">
      <alignment horizontal="center"/>
      <protection locked="0"/>
    </xf>
    <xf numFmtId="164" fontId="8" fillId="5" borderId="7" xfId="1" applyNumberFormat="1" applyFont="1" applyFill="1" applyBorder="1" applyAlignment="1">
      <alignment horizontal="center" wrapText="1"/>
    </xf>
    <xf numFmtId="49" fontId="5" fillId="5" borderId="7" xfId="0" applyNumberFormat="1" applyFont="1" applyFill="1" applyBorder="1" applyAlignment="1">
      <alignment horizontal="center" wrapText="1"/>
    </xf>
    <xf numFmtId="165" fontId="13" fillId="5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 applyProtection="1">
      <alignment horizontal="right"/>
      <protection locked="0"/>
    </xf>
    <xf numFmtId="165" fontId="7" fillId="5" borderId="1" xfId="0" applyNumberFormat="1" applyFont="1" applyFill="1" applyBorder="1" applyAlignment="1" applyProtection="1">
      <alignment horizontal="right"/>
      <protection locked="0"/>
    </xf>
    <xf numFmtId="165" fontId="3" fillId="5" borderId="1" xfId="1" applyNumberFormat="1" applyFont="1" applyFill="1" applyBorder="1" applyAlignment="1">
      <alignment horizontal="right"/>
    </xf>
    <xf numFmtId="15" fontId="3" fillId="5" borderId="1" xfId="0" applyNumberFormat="1" applyFont="1" applyFill="1" applyBorder="1" applyAlignment="1">
      <alignment horizontal="right"/>
    </xf>
    <xf numFmtId="43" fontId="0" fillId="5" borderId="7" xfId="0" applyNumberFormat="1" applyFill="1" applyBorder="1" applyAlignment="1">
      <alignment vertical="center"/>
    </xf>
    <xf numFmtId="165" fontId="3" fillId="5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/>
    <xf numFmtId="0" fontId="7" fillId="5" borderId="7" xfId="0" applyFont="1" applyFill="1" applyBorder="1" applyAlignment="1">
      <alignment horizontal="left" vertical="top" wrapText="1"/>
    </xf>
    <xf numFmtId="43" fontId="3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/>
    </xf>
    <xf numFmtId="0" fontId="7" fillId="5" borderId="7" xfId="0" applyFont="1" applyFill="1" applyBorder="1" applyAlignment="1">
      <alignment horizontal="left" wrapText="1"/>
    </xf>
    <xf numFmtId="0" fontId="0" fillId="5" borderId="7" xfId="0" applyFill="1" applyBorder="1"/>
    <xf numFmtId="49" fontId="5" fillId="5" borderId="7" xfId="0" applyNumberFormat="1" applyFont="1" applyFill="1" applyBorder="1" applyAlignment="1" applyProtection="1">
      <alignment horizontal="left"/>
      <protection locked="0"/>
    </xf>
    <xf numFmtId="49" fontId="5" fillId="5" borderId="7" xfId="0" applyNumberFormat="1" applyFont="1" applyFill="1" applyBorder="1" applyAlignment="1" applyProtection="1">
      <protection locked="0"/>
    </xf>
    <xf numFmtId="43" fontId="2" fillId="5" borderId="7" xfId="51" applyNumberFormat="1" applyFill="1" applyBorder="1"/>
    <xf numFmtId="166" fontId="13" fillId="5" borderId="1" xfId="0" applyNumberFormat="1" applyFont="1" applyFill="1" applyBorder="1" applyAlignment="1">
      <alignment horizontal="right"/>
    </xf>
    <xf numFmtId="166" fontId="7" fillId="5" borderId="1" xfId="0" applyNumberFormat="1" applyFont="1" applyFill="1" applyBorder="1" applyAlignment="1" applyProtection="1">
      <alignment horizontal="right"/>
      <protection locked="0"/>
    </xf>
    <xf numFmtId="166" fontId="0" fillId="5" borderId="1" xfId="0" applyNumberFormat="1" applyFill="1" applyBorder="1" applyAlignment="1">
      <alignment horizontal="right"/>
    </xf>
    <xf numFmtId="43" fontId="0" fillId="5" borderId="7" xfId="1" applyFont="1" applyFill="1" applyBorder="1" applyAlignment="1">
      <alignment vertical="center"/>
    </xf>
    <xf numFmtId="165" fontId="33" fillId="5" borderId="1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right"/>
    </xf>
    <xf numFmtId="166" fontId="3" fillId="5" borderId="8" xfId="0" applyNumberFormat="1" applyFont="1" applyFill="1" applyBorder="1"/>
    <xf numFmtId="15" fontId="3" fillId="4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32" fillId="2" borderId="1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right"/>
      <protection locked="0"/>
    </xf>
    <xf numFmtId="0" fontId="0" fillId="6" borderId="1" xfId="0" applyFill="1" applyBorder="1"/>
    <xf numFmtId="0" fontId="8" fillId="6" borderId="3" xfId="0" applyFont="1" applyFill="1" applyBorder="1" applyAlignment="1">
      <alignment horizontal="center"/>
    </xf>
    <xf numFmtId="164" fontId="8" fillId="6" borderId="1" xfId="0" applyNumberFormat="1" applyFont="1" applyFill="1" applyBorder="1"/>
    <xf numFmtId="0" fontId="0" fillId="6" borderId="3" xfId="0" applyFill="1" applyBorder="1"/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" fontId="3" fillId="5" borderId="7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center"/>
    </xf>
    <xf numFmtId="0" fontId="7" fillId="3" borderId="3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166" fontId="0" fillId="3" borderId="1" xfId="0" applyNumberForma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165" fontId="10" fillId="2" borderId="1" xfId="1" applyNumberFormat="1" applyFont="1" applyFill="1" applyBorder="1" applyAlignment="1" applyProtection="1">
      <alignment horizontal="right"/>
      <protection locked="0"/>
    </xf>
    <xf numFmtId="165" fontId="10" fillId="0" borderId="1" xfId="0" applyNumberFormat="1" applyFont="1" applyFill="1" applyBorder="1" applyAlignment="1" applyProtection="1">
      <alignment horizontal="right"/>
      <protection locked="0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49" fontId="42" fillId="5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49" fontId="43" fillId="0" borderId="7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7" xfId="0" applyNumberFormat="1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49" fontId="10" fillId="5" borderId="7" xfId="0" applyNumberFormat="1" applyFont="1" applyFill="1" applyBorder="1" applyAlignment="1">
      <alignment horizontal="center" wrapText="1"/>
    </xf>
    <xf numFmtId="0" fontId="15" fillId="0" borderId="1" xfId="0" applyFont="1" applyFill="1" applyBorder="1"/>
    <xf numFmtId="165" fontId="10" fillId="2" borderId="4" xfId="0" applyNumberFormat="1" applyFont="1" applyFill="1" applyBorder="1" applyAlignment="1" applyProtection="1">
      <alignment horizontal="right"/>
      <protection locked="0"/>
    </xf>
    <xf numFmtId="166" fontId="7" fillId="2" borderId="1" xfId="0" applyNumberFormat="1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43" fontId="45" fillId="0" borderId="0" xfId="1" applyFont="1" applyFill="1"/>
    <xf numFmtId="165" fontId="1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/>
    <xf numFmtId="0" fontId="0" fillId="3" borderId="1" xfId="0" applyFill="1" applyBorder="1"/>
    <xf numFmtId="0" fontId="13" fillId="3" borderId="1" xfId="0" applyFont="1" applyFill="1" applyBorder="1" applyAlignment="1">
      <alignment horizontal="right"/>
    </xf>
    <xf numFmtId="49" fontId="7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>
      <alignment horizontal="right"/>
    </xf>
    <xf numFmtId="15" fontId="3" fillId="3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 applyProtection="1">
      <protection locked="0"/>
    </xf>
    <xf numFmtId="4" fontId="7" fillId="3" borderId="1" xfId="0" applyNumberFormat="1" applyFont="1" applyFill="1" applyBorder="1" applyAlignment="1" applyProtection="1">
      <protection locked="0"/>
    </xf>
    <xf numFmtId="15" fontId="3" fillId="3" borderId="1" xfId="0" applyNumberFormat="1" applyFont="1" applyFill="1" applyBorder="1"/>
    <xf numFmtId="9" fontId="3" fillId="3" borderId="1" xfId="0" applyNumberFormat="1" applyFont="1" applyFill="1" applyBorder="1"/>
    <xf numFmtId="0" fontId="3" fillId="3" borderId="1" xfId="0" applyFont="1" applyFill="1" applyBorder="1"/>
    <xf numFmtId="49" fontId="5" fillId="3" borderId="1" xfId="0" applyNumberFormat="1" applyFont="1" applyFill="1" applyBorder="1"/>
    <xf numFmtId="166" fontId="13" fillId="3" borderId="1" xfId="0" applyNumberFormat="1" applyFont="1" applyFill="1" applyBorder="1" applyAlignment="1">
      <alignment horizontal="right"/>
    </xf>
    <xf numFmtId="49" fontId="34" fillId="0" borderId="8" xfId="0" applyNumberFormat="1" applyFont="1" applyFill="1" applyBorder="1" applyAlignment="1" applyProtection="1">
      <alignment vertical="top" wrapText="1"/>
      <protection locked="0"/>
    </xf>
    <xf numFmtId="0" fontId="34" fillId="0" borderId="7" xfId="0" applyFont="1" applyBorder="1" applyAlignment="1">
      <alignment vertical="top"/>
    </xf>
    <xf numFmtId="0" fontId="34" fillId="0" borderId="3" xfId="0" applyFont="1" applyBorder="1" applyAlignment="1">
      <alignment vertical="top"/>
    </xf>
    <xf numFmtId="0" fontId="0" fillId="0" borderId="1" xfId="0" applyBorder="1" applyAlignment="1"/>
    <xf numFmtId="49" fontId="11" fillId="0" borderId="0" xfId="0" applyNumberFormat="1" applyFont="1" applyBorder="1" applyAlignment="1" applyProtection="1">
      <alignment horizontal="left"/>
      <protection locked="0"/>
    </xf>
    <xf numFmtId="49" fontId="11" fillId="0" borderId="17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/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" fontId="5" fillId="0" borderId="8" xfId="0" applyNumberFormat="1" applyFont="1" applyFill="1" applyBorder="1" applyAlignment="1" applyProtection="1">
      <alignment horizontal="center"/>
    </xf>
    <xf numFmtId="4" fontId="5" fillId="0" borderId="7" xfId="0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/>
    <xf numFmtId="0" fontId="0" fillId="0" borderId="7" xfId="0" applyBorder="1" applyAlignment="1"/>
    <xf numFmtId="0" fontId="0" fillId="0" borderId="3" xfId="0" applyBorder="1" applyAlignment="1"/>
    <xf numFmtId="49" fontId="5" fillId="2" borderId="8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164" fontId="8" fillId="0" borderId="8" xfId="1" applyNumberFormat="1" applyFont="1" applyFill="1" applyBorder="1" applyAlignment="1">
      <alignment horizontal="right" vertical="center" wrapText="1"/>
    </xf>
    <xf numFmtId="164" fontId="8" fillId="0" borderId="7" xfId="1" applyNumberFormat="1" applyFont="1" applyFill="1" applyBorder="1" applyAlignment="1">
      <alignment horizontal="right" vertical="center" wrapText="1"/>
    </xf>
    <xf numFmtId="164" fontId="8" fillId="0" borderId="3" xfId="1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43" fontId="0" fillId="0" borderId="8" xfId="0" applyNumberFormat="1" applyFill="1" applyBorder="1" applyAlignment="1">
      <alignment vertical="center"/>
    </xf>
    <xf numFmtId="43" fontId="0" fillId="0" borderId="7" xfId="0" applyNumberFormat="1" applyFill="1" applyBorder="1" applyAlignment="1">
      <alignment vertical="center"/>
    </xf>
    <xf numFmtId="43" fontId="0" fillId="0" borderId="3" xfId="0" applyNumberForma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43" fontId="3" fillId="0" borderId="7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3" fontId="10" fillId="0" borderId="8" xfId="1" applyFont="1" applyFill="1" applyBorder="1" applyAlignment="1" applyProtection="1">
      <alignment horizontal="center" vertical="center"/>
      <protection locked="0"/>
    </xf>
    <xf numFmtId="43" fontId="10" fillId="0" borderId="7" xfId="1" applyFont="1" applyFill="1" applyBorder="1" applyAlignment="1" applyProtection="1">
      <alignment horizontal="center" vertical="center"/>
      <protection locked="0"/>
    </xf>
    <xf numFmtId="43" fontId="10" fillId="0" borderId="3" xfId="1" applyFont="1" applyFill="1" applyBorder="1" applyAlignment="1" applyProtection="1">
      <alignment horizontal="center" vertical="center"/>
      <protection locked="0"/>
    </xf>
    <xf numFmtId="4" fontId="7" fillId="0" borderId="8" xfId="0" applyNumberFormat="1" applyFont="1" applyFill="1" applyBorder="1" applyAlignment="1" applyProtection="1">
      <alignment horizontal="center" vertical="center"/>
      <protection locked="0"/>
    </xf>
    <xf numFmtId="4" fontId="7" fillId="0" borderId="7" xfId="0" applyNumberFormat="1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Alignment="1" applyProtection="1">
      <alignment horizontal="center" vertical="center"/>
      <protection locked="0"/>
    </xf>
    <xf numFmtId="165" fontId="3" fillId="0" borderId="8" xfId="0" applyNumberFormat="1" applyFont="1" applyFill="1" applyBorder="1"/>
    <xf numFmtId="165" fontId="3" fillId="0" borderId="7" xfId="0" applyNumberFormat="1" applyFont="1" applyFill="1" applyBorder="1"/>
    <xf numFmtId="165" fontId="3" fillId="0" borderId="3" xfId="0" applyNumberFormat="1" applyFon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7" fillId="2" borderId="8" xfId="0" applyNumberFormat="1" applyFont="1" applyFill="1" applyBorder="1" applyAlignment="1" applyProtection="1">
      <alignment vertical="center" wrapText="1"/>
      <protection locked="0"/>
    </xf>
    <xf numFmtId="49" fontId="7" fillId="2" borderId="7" xfId="0" applyNumberFormat="1" applyFont="1" applyFill="1" applyBorder="1" applyAlignment="1" applyProtection="1">
      <alignment vertical="center" wrapText="1"/>
      <protection locked="0"/>
    </xf>
    <xf numFmtId="49" fontId="7" fillId="2" borderId="3" xfId="0" applyNumberFormat="1" applyFont="1" applyFill="1" applyBorder="1" applyAlignment="1" applyProtection="1">
      <alignment vertical="center" wrapText="1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vertical="center"/>
      <protection locked="0"/>
    </xf>
    <xf numFmtId="49" fontId="5" fillId="2" borderId="7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3" fontId="4" fillId="2" borderId="8" xfId="0" applyNumberFormat="1" applyFont="1" applyFill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 applyProtection="1">
      <alignment vertical="center"/>
      <protection locked="0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 applyProtection="1">
      <alignment horizontal="right" vertical="center"/>
      <protection locked="0"/>
    </xf>
    <xf numFmtId="49" fontId="9" fillId="2" borderId="7" xfId="0" applyNumberFormat="1" applyFont="1" applyFill="1" applyBorder="1" applyAlignment="1" applyProtection="1">
      <alignment horizontal="right" vertical="center"/>
      <protection locked="0"/>
    </xf>
    <xf numFmtId="49" fontId="9" fillId="2" borderId="3" xfId="0" applyNumberFormat="1" applyFont="1" applyFill="1" applyBorder="1" applyAlignment="1" applyProtection="1">
      <alignment horizontal="right" vertical="center"/>
      <protection locked="0"/>
    </xf>
    <xf numFmtId="168" fontId="2" fillId="0" borderId="8" xfId="8" applyNumberFormat="1" applyFill="1" applyBorder="1" applyAlignment="1">
      <alignment vertical="center"/>
    </xf>
    <xf numFmtId="168" fontId="2" fillId="0" borderId="7" xfId="8" applyNumberFormat="1" applyFill="1" applyBorder="1" applyAlignment="1">
      <alignment vertical="center"/>
    </xf>
    <xf numFmtId="168" fontId="2" fillId="0" borderId="3" xfId="8" applyNumberFormat="1" applyFill="1" applyBorder="1" applyAlignment="1">
      <alignment vertical="center"/>
    </xf>
    <xf numFmtId="168" fontId="2" fillId="0" borderId="8" xfId="13" applyNumberFormat="1" applyFill="1" applyBorder="1" applyAlignment="1">
      <alignment vertical="center"/>
    </xf>
    <xf numFmtId="168" fontId="2" fillId="0" borderId="7" xfId="13" applyNumberFormat="1" applyFill="1" applyBorder="1" applyAlignment="1">
      <alignment vertical="center"/>
    </xf>
    <xf numFmtId="168" fontId="2" fillId="0" borderId="3" xfId="13" applyNumberFormat="1" applyFill="1" applyBorder="1" applyAlignment="1">
      <alignment vertical="center"/>
    </xf>
    <xf numFmtId="43" fontId="7" fillId="0" borderId="8" xfId="1" applyFont="1" applyFill="1" applyBorder="1" applyAlignment="1" applyProtection="1">
      <alignment vertical="center"/>
      <protection locked="0"/>
    </xf>
    <xf numFmtId="43" fontId="7" fillId="0" borderId="7" xfId="1" applyFont="1" applyFill="1" applyBorder="1" applyAlignment="1" applyProtection="1">
      <alignment vertical="center"/>
      <protection locked="0"/>
    </xf>
    <xf numFmtId="43" fontId="7" fillId="0" borderId="3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3" xfId="1" applyFont="1" applyFill="1" applyBorder="1" applyAlignment="1">
      <alignment vertical="center"/>
    </xf>
    <xf numFmtId="43" fontId="29" fillId="0" borderId="8" xfId="1" applyFont="1" applyFill="1" applyBorder="1" applyAlignment="1">
      <alignment horizontal="center" vertical="center"/>
    </xf>
    <xf numFmtId="43" fontId="29" fillId="0" borderId="7" xfId="1" applyFont="1" applyFill="1" applyBorder="1" applyAlignment="1">
      <alignment horizontal="center" vertical="center"/>
    </xf>
    <xf numFmtId="43" fontId="29" fillId="0" borderId="3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vertical="center"/>
    </xf>
    <xf numFmtId="168" fontId="2" fillId="0" borderId="8" xfId="6" applyNumberFormat="1" applyFill="1" applyBorder="1" applyAlignment="1">
      <alignment vertical="center"/>
    </xf>
    <xf numFmtId="168" fontId="2" fillId="0" borderId="7" xfId="6" applyNumberFormat="1" applyFill="1" applyBorder="1" applyAlignment="1">
      <alignment vertical="center"/>
    </xf>
    <xf numFmtId="168" fontId="2" fillId="0" borderId="3" xfId="6" applyNumberFormat="1" applyFill="1" applyBorder="1" applyAlignment="1">
      <alignment vertical="center"/>
    </xf>
    <xf numFmtId="168" fontId="2" fillId="0" borderId="8" xfId="9" applyNumberFormat="1" applyFill="1" applyBorder="1" applyAlignment="1">
      <alignment vertical="center"/>
    </xf>
    <xf numFmtId="168" fontId="2" fillId="0" borderId="7" xfId="9" applyNumberFormat="1" applyFill="1" applyBorder="1" applyAlignment="1">
      <alignment vertical="center"/>
    </xf>
    <xf numFmtId="168" fontId="2" fillId="0" borderId="3" xfId="9" applyNumberFormat="1" applyFill="1" applyBorder="1" applyAlignment="1">
      <alignment vertical="center"/>
    </xf>
    <xf numFmtId="43" fontId="29" fillId="0" borderId="8" xfId="1" applyFont="1" applyBorder="1" applyAlignment="1">
      <alignment horizontal="center" vertical="center"/>
    </xf>
    <xf numFmtId="43" fontId="29" fillId="0" borderId="7" xfId="1" applyFont="1" applyBorder="1" applyAlignment="1">
      <alignment horizontal="center" vertical="center"/>
    </xf>
    <xf numFmtId="43" fontId="29" fillId="0" borderId="3" xfId="1" applyFont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7" fillId="2" borderId="8" xfId="0" applyNumberFormat="1" applyFont="1" applyFill="1" applyBorder="1" applyAlignment="1" applyProtection="1">
      <alignment horizontal="right"/>
      <protection locked="0"/>
    </xf>
    <xf numFmtId="166" fontId="7" fillId="2" borderId="3" xfId="0" applyNumberFormat="1" applyFont="1" applyFill="1" applyBorder="1" applyAlignment="1" applyProtection="1">
      <alignment horizontal="right"/>
      <protection locked="0"/>
    </xf>
    <xf numFmtId="166" fontId="7" fillId="0" borderId="8" xfId="0" applyNumberFormat="1" applyFont="1" applyFill="1" applyBorder="1" applyAlignment="1" applyProtection="1">
      <alignment horizontal="right"/>
      <protection locked="0"/>
    </xf>
    <xf numFmtId="166" fontId="7" fillId="0" borderId="3" xfId="0" applyNumberFormat="1" applyFont="1" applyFill="1" applyBorder="1" applyAlignment="1" applyProtection="1">
      <alignment horizontal="right"/>
      <protection locked="0"/>
    </xf>
    <xf numFmtId="43" fontId="3" fillId="0" borderId="8" xfId="1" applyFont="1" applyBorder="1" applyAlignment="1">
      <alignment vertical="center"/>
    </xf>
    <xf numFmtId="43" fontId="3" fillId="0" borderId="7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7" fillId="0" borderId="8" xfId="1" applyFont="1" applyFill="1" applyBorder="1" applyAlignment="1" applyProtection="1">
      <alignment horizontal="right" vertical="center"/>
      <protection locked="0"/>
    </xf>
    <xf numFmtId="43" fontId="7" fillId="0" borderId="7" xfId="1" applyFont="1" applyFill="1" applyBorder="1" applyAlignment="1" applyProtection="1">
      <alignment horizontal="right" vertical="center"/>
      <protection locked="0"/>
    </xf>
    <xf numFmtId="43" fontId="2" fillId="0" borderId="7" xfId="51" applyNumberFormat="1" applyFill="1" applyBorder="1"/>
    <xf numFmtId="43" fontId="2" fillId="0" borderId="3" xfId="51" applyNumberFormat="1" applyFill="1" applyBorder="1"/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3" fontId="2" fillId="0" borderId="8" xfId="51" applyNumberFormat="1" applyFill="1" applyBorder="1"/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0" xfId="5" applyFont="1" applyAlignment="1">
      <alignment horizontal="left"/>
    </xf>
    <xf numFmtId="164" fontId="8" fillId="0" borderId="8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8" xfId="1" applyNumberFormat="1" applyFont="1" applyFill="1" applyBorder="1" applyAlignment="1">
      <alignment horizontal="center" wrapText="1"/>
    </xf>
    <xf numFmtId="164" fontId="8" fillId="0" borderId="7" xfId="1" applyNumberFormat="1" applyFont="1" applyFill="1" applyBorder="1" applyAlignment="1">
      <alignment horizontal="center" wrapText="1"/>
    </xf>
    <xf numFmtId="164" fontId="8" fillId="0" borderId="3" xfId="1" applyNumberFormat="1" applyFont="1" applyFill="1" applyBorder="1" applyAlignment="1">
      <alignment horizontal="center" wrapText="1"/>
    </xf>
    <xf numFmtId="49" fontId="24" fillId="0" borderId="8" xfId="0" applyNumberFormat="1" applyFont="1" applyFill="1" applyBorder="1" applyAlignment="1" applyProtection="1">
      <alignment horizontal="center"/>
      <protection locked="0"/>
    </xf>
    <xf numFmtId="49" fontId="24" fillId="0" borderId="7" xfId="0" applyNumberFormat="1" applyFont="1" applyFill="1" applyBorder="1" applyAlignment="1" applyProtection="1">
      <alignment horizontal="center"/>
      <protection locked="0"/>
    </xf>
    <xf numFmtId="49" fontId="24" fillId="0" borderId="3" xfId="0" applyNumberFormat="1" applyFont="1" applyFill="1" applyBorder="1" applyAlignment="1" applyProtection="1">
      <alignment horizontal="center"/>
      <protection locked="0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7" xfId="1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 applyProtection="1">
      <alignment horizontal="left"/>
      <protection locked="0"/>
    </xf>
    <xf numFmtId="49" fontId="5" fillId="0" borderId="7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left"/>
      <protection locked="0"/>
    </xf>
    <xf numFmtId="49" fontId="5" fillId="0" borderId="8" xfId="0" applyNumberFormat="1" applyFont="1" applyFill="1" applyBorder="1" applyAlignment="1" applyProtection="1">
      <protection locked="0"/>
    </xf>
    <xf numFmtId="49" fontId="5" fillId="0" borderId="7" xfId="0" applyNumberFormat="1" applyFont="1" applyFill="1" applyBorder="1" applyAlignment="1" applyProtection="1">
      <protection locked="0"/>
    </xf>
    <xf numFmtId="49" fontId="5" fillId="0" borderId="3" xfId="0" applyNumberFormat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7" fillId="0" borderId="8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20" fillId="0" borderId="8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43" fontId="8" fillId="2" borderId="8" xfId="1" applyFont="1" applyFill="1" applyBorder="1" applyAlignment="1">
      <alignment horizontal="center" wrapText="1"/>
    </xf>
    <xf numFmtId="43" fontId="8" fillId="2" borderId="7" xfId="1" applyFont="1" applyFill="1" applyBorder="1" applyAlignment="1">
      <alignment horizontal="center" wrapText="1"/>
    </xf>
    <xf numFmtId="43" fontId="8" fillId="2" borderId="3" xfId="1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3" xfId="0" applyFill="1" applyBorder="1"/>
    <xf numFmtId="2" fontId="0" fillId="0" borderId="1" xfId="0" applyNumberFormat="1" applyFill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3" xfId="0" applyFont="1" applyBorder="1" applyAlignment="1">
      <alignment wrapText="1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 applyProtection="1">
      <protection locked="0"/>
    </xf>
    <xf numFmtId="49" fontId="9" fillId="2" borderId="7" xfId="0" applyNumberFormat="1" applyFont="1" applyFill="1" applyBorder="1" applyAlignment="1" applyProtection="1">
      <protection locked="0"/>
    </xf>
    <xf numFmtId="49" fontId="9" fillId="2" borderId="3" xfId="0" applyNumberFormat="1" applyFont="1" applyFill="1" applyBorder="1" applyAlignment="1" applyProtection="1">
      <protection locked="0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5" fillId="2" borderId="8" xfId="0" applyNumberFormat="1" applyFont="1" applyFill="1" applyBorder="1" applyAlignment="1" applyProtection="1">
      <protection locked="0"/>
    </xf>
    <xf numFmtId="49" fontId="5" fillId="2" borderId="7" xfId="0" applyNumberFormat="1" applyFont="1" applyFill="1" applyBorder="1" applyAlignment="1" applyProtection="1">
      <protection locked="0"/>
    </xf>
    <xf numFmtId="49" fontId="5" fillId="2" borderId="3" xfId="0" applyNumberFormat="1" applyFont="1" applyFill="1" applyBorder="1" applyAlignment="1" applyProtection="1">
      <protection locked="0"/>
    </xf>
    <xf numFmtId="43" fontId="2" fillId="0" borderId="8" xfId="17" applyNumberFormat="1" applyBorder="1"/>
    <xf numFmtId="43" fontId="2" fillId="0" borderId="7" xfId="17" applyNumberFormat="1" applyBorder="1"/>
    <xf numFmtId="43" fontId="2" fillId="0" borderId="3" xfId="17" applyNumberFormat="1" applyBorder="1"/>
    <xf numFmtId="49" fontId="10" fillId="0" borderId="8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166" fontId="13" fillId="2" borderId="8" xfId="0" applyNumberFormat="1" applyFont="1" applyFill="1" applyBorder="1" applyAlignment="1">
      <alignment horizontal="right"/>
    </xf>
    <xf numFmtId="166" fontId="13" fillId="2" borderId="3" xfId="0" applyNumberFormat="1" applyFont="1" applyFill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5" fontId="28" fillId="2" borderId="8" xfId="0" applyNumberFormat="1" applyFont="1" applyFill="1" applyBorder="1" applyAlignment="1">
      <alignment horizontal="center"/>
    </xf>
    <xf numFmtId="165" fontId="28" fillId="2" borderId="3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3" xfId="0" applyFill="1" applyBorder="1" applyAlignment="1"/>
    <xf numFmtId="0" fontId="3" fillId="0" borderId="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left"/>
    </xf>
    <xf numFmtId="43" fontId="2" fillId="0" borderId="8" xfId="51" applyNumberFormat="1" applyBorder="1"/>
    <xf numFmtId="43" fontId="2" fillId="0" borderId="7" xfId="51" applyNumberFormat="1" applyBorder="1"/>
    <xf numFmtId="43" fontId="2" fillId="0" borderId="3" xfId="51" applyNumberFormat="1" applyBorder="1"/>
    <xf numFmtId="43" fontId="2" fillId="0" borderId="8" xfId="60" applyNumberFormat="1" applyBorder="1"/>
    <xf numFmtId="43" fontId="2" fillId="0" borderId="7" xfId="60" applyNumberFormat="1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49" fontId="5" fillId="0" borderId="8" xfId="0" applyNumberFormat="1" applyFont="1" applyFill="1" applyBorder="1" applyAlignment="1" applyProtection="1">
      <alignment wrapText="1"/>
      <protection locked="0"/>
    </xf>
    <xf numFmtId="49" fontId="5" fillId="0" borderId="7" xfId="0" applyNumberFormat="1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3" xfId="0" applyBorder="1"/>
    <xf numFmtId="0" fontId="0" fillId="0" borderId="1" xfId="0" applyBorder="1"/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0" fillId="0" borderId="8" xfId="0" applyBorder="1"/>
    <xf numFmtId="164" fontId="3" fillId="0" borderId="1" xfId="1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49" fontId="1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1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</cellXfs>
  <cellStyles count="76">
    <cellStyle name="Comma" xfId="1" builtinId="3"/>
    <cellStyle name="Comma 2" xfId="4"/>
    <cellStyle name="Comma 2 2" xfId="10"/>
    <cellStyle name="Comma 2 3" xfId="23"/>
    <cellStyle name="Comma 2 4" xfId="40"/>
    <cellStyle name="Comma 3" xfId="22"/>
    <cellStyle name="Comma 3 2" xfId="47"/>
    <cellStyle name="Normal" xfId="0" builtinId="0"/>
    <cellStyle name="Normal 10" xfId="60"/>
    <cellStyle name="Normal 2" xfId="6"/>
    <cellStyle name="Normal 2 10" xfId="20"/>
    <cellStyle name="Normal 2 11" xfId="65"/>
    <cellStyle name="Normal 2 2" xfId="3"/>
    <cellStyle name="Normal 2 3" xfId="5"/>
    <cellStyle name="Normal 2 4" xfId="7"/>
    <cellStyle name="Normal 2 4 2" xfId="24"/>
    <cellStyle name="Normal 2 4 2 2" xfId="25"/>
    <cellStyle name="Normal 2 4 2 2 2" xfId="48"/>
    <cellStyle name="Normal 2 4 2 2 2 2" xfId="49"/>
    <cellStyle name="Normal 2 4 2 2 2 3" xfId="64"/>
    <cellStyle name="Normal 2 4 2 2 2 4" xfId="74"/>
    <cellStyle name="Normal 2 4 2 2 3" xfId="63"/>
    <cellStyle name="Normal 2 4 2 2 4" xfId="73"/>
    <cellStyle name="Normal 2 4 2 3" xfId="34"/>
    <cellStyle name="Normal 2 4 2 4" xfId="52"/>
    <cellStyle name="Normal 2 4 2 5" xfId="19"/>
    <cellStyle name="Normal 2 4 3" xfId="33"/>
    <cellStyle name="Normal 2 4 3 2" xfId="42"/>
    <cellStyle name="Normal 2 4 3 3" xfId="58"/>
    <cellStyle name="Normal 2 4 3 4" xfId="69"/>
    <cellStyle name="Normal 2 4 4" xfId="28"/>
    <cellStyle name="Normal 2 4 5" xfId="56"/>
    <cellStyle name="Normal 2 5" xfId="11"/>
    <cellStyle name="Normal 2 6" xfId="14"/>
    <cellStyle name="Normal 2 7" xfId="16"/>
    <cellStyle name="Normal 2 8" xfId="18"/>
    <cellStyle name="Normal 2 8 2" xfId="41"/>
    <cellStyle name="Normal 2 8 2 2" xfId="45"/>
    <cellStyle name="Normal 2 8 2 3" xfId="61"/>
    <cellStyle name="Normal 2 8 2 4" xfId="71"/>
    <cellStyle name="Normal 2 8 3" xfId="57"/>
    <cellStyle name="Normal 2 8 4" xfId="68"/>
    <cellStyle name="Normal 2 9" xfId="30"/>
    <cellStyle name="Normal 3" xfId="9"/>
    <cellStyle name="Normal 3 2" xfId="21"/>
    <cellStyle name="Normal 3 2 2" xfId="27"/>
    <cellStyle name="Normal 3 2 2 2" xfId="46"/>
    <cellStyle name="Normal 3 2 2 2 2" xfId="50"/>
    <cellStyle name="Normal 3 2 2 2 3" xfId="66"/>
    <cellStyle name="Normal 3 2 2 2 4" xfId="75"/>
    <cellStyle name="Normal 3 2 2 3" xfId="62"/>
    <cellStyle name="Normal 3 2 2 4" xfId="72"/>
    <cellStyle name="Normal 3 2 3" xfId="36"/>
    <cellStyle name="Normal 3 2 4" xfId="54"/>
    <cellStyle name="Normal 3 2 5" xfId="39"/>
    <cellStyle name="Normal 3 3" xfId="31"/>
    <cellStyle name="Normal 3 3 2" xfId="43"/>
    <cellStyle name="Normal 3 3 3" xfId="59"/>
    <cellStyle name="Normal 3 3 4" xfId="70"/>
    <cellStyle name="Normal 3 4" xfId="32"/>
    <cellStyle name="Normal 3 5" xfId="37"/>
    <cellStyle name="Normal 4" xfId="2"/>
    <cellStyle name="Normal 5" xfId="8"/>
    <cellStyle name="Normal 5 2" xfId="26"/>
    <cellStyle name="Normal 5 3" xfId="35"/>
    <cellStyle name="Normal 5 4" xfId="53"/>
    <cellStyle name="Normal 5 5" xfId="12"/>
    <cellStyle name="Normal 6" xfId="13"/>
    <cellStyle name="Normal 6 2" xfId="29"/>
    <cellStyle name="Normal 6 3" xfId="38"/>
    <cellStyle name="Normal 6 4" xfId="55"/>
    <cellStyle name="Normal 6 5" xfId="67"/>
    <cellStyle name="Normal 7" xfId="15"/>
    <cellStyle name="Normal 7 2" xfId="44"/>
    <cellStyle name="Normal 8" xfId="17"/>
    <cellStyle name="Normal 9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zoomScale="70" zoomScaleNormal="70" workbookViewId="0">
      <selection activeCell="K20" sqref="K20"/>
    </sheetView>
  </sheetViews>
  <sheetFormatPr defaultRowHeight="13.2"/>
  <cols>
    <col min="1" max="1" width="3.6640625" customWidth="1"/>
    <col min="2" max="2" width="15.88671875" customWidth="1"/>
    <col min="3" max="3" width="11.109375" customWidth="1"/>
    <col min="4" max="4" width="13.33203125" customWidth="1"/>
    <col min="5" max="5" width="14" customWidth="1"/>
    <col min="6" max="6" width="11.88671875" customWidth="1"/>
    <col min="7" max="7" width="7.88671875" customWidth="1"/>
    <col min="8" max="8" width="12.6640625" customWidth="1"/>
    <col min="9" max="9" width="10.109375" customWidth="1"/>
    <col min="10" max="10" width="12.33203125" customWidth="1"/>
    <col min="11" max="11" width="13.44140625" bestFit="1" customWidth="1"/>
    <col min="12" max="12" width="11.44140625" customWidth="1"/>
    <col min="13" max="13" width="11.88671875" customWidth="1"/>
    <col min="14" max="14" width="8.109375" customWidth="1"/>
    <col min="15" max="15" width="10.109375" customWidth="1"/>
    <col min="17" max="17" width="11.33203125" customWidth="1"/>
    <col min="18" max="18" width="10.5546875" customWidth="1"/>
    <col min="19" max="19" width="10" customWidth="1"/>
    <col min="20" max="20" width="11.44140625" customWidth="1"/>
    <col min="21" max="21" width="12.109375" customWidth="1"/>
    <col min="22" max="22" width="7.44140625" customWidth="1"/>
    <col min="23" max="23" width="9.44140625" customWidth="1"/>
    <col min="24" max="24" width="10.44140625" customWidth="1"/>
    <col min="25" max="25" width="10" customWidth="1"/>
    <col min="27" max="27" width="10.33203125" customWidth="1"/>
    <col min="28" max="28" width="7.6640625" customWidth="1"/>
    <col min="29" max="29" width="12.88671875" customWidth="1"/>
    <col min="30" max="30" width="9.44140625" customWidth="1"/>
    <col min="31" max="31" width="11.44140625" customWidth="1"/>
  </cols>
  <sheetData>
    <row r="1" spans="1:32" ht="20.399999999999999">
      <c r="A1" s="350" t="s">
        <v>24</v>
      </c>
      <c r="B1" s="350"/>
      <c r="C1" s="43"/>
      <c r="D1" s="43"/>
      <c r="E1" s="43"/>
      <c r="F1" s="43"/>
      <c r="G1" s="43"/>
      <c r="H1" s="43"/>
      <c r="I1" s="6"/>
      <c r="J1" s="6"/>
      <c r="K1" s="6"/>
      <c r="L1" s="7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0.399999999999999">
      <c r="A2" s="350" t="s">
        <v>30</v>
      </c>
      <c r="B2" s="350"/>
      <c r="C2" s="350"/>
      <c r="D2" s="350"/>
      <c r="E2" s="350"/>
      <c r="F2" s="43"/>
      <c r="G2" s="43"/>
      <c r="H2" s="43"/>
      <c r="I2" s="6"/>
      <c r="J2" s="6"/>
      <c r="K2" s="6"/>
      <c r="L2" s="7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0.399999999999999">
      <c r="A3" s="44" t="s">
        <v>23</v>
      </c>
      <c r="B3" s="44"/>
      <c r="C3" s="44"/>
      <c r="D3" s="44"/>
      <c r="E3" s="44"/>
      <c r="F3" s="44"/>
      <c r="G3" s="44"/>
      <c r="H3" s="44"/>
      <c r="I3" s="6"/>
      <c r="J3" s="6"/>
      <c r="K3" s="6"/>
      <c r="L3" s="7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0.399999999999999">
      <c r="A4" s="350" t="s">
        <v>53</v>
      </c>
      <c r="B4" s="350"/>
      <c r="C4" s="350" t="s">
        <v>32</v>
      </c>
      <c r="D4" s="350"/>
      <c r="E4" s="43"/>
      <c r="F4" s="43"/>
      <c r="G4" s="43"/>
      <c r="H4" s="43"/>
      <c r="I4" s="6"/>
      <c r="J4" s="6"/>
      <c r="K4" s="6"/>
      <c r="L4" s="7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20.399999999999999">
      <c r="A5" s="351" t="s">
        <v>113</v>
      </c>
      <c r="B5" s="351"/>
      <c r="C5" s="351"/>
      <c r="D5" s="351"/>
      <c r="E5" s="351"/>
      <c r="F5" s="351"/>
      <c r="G5" s="352"/>
      <c r="H5" s="352"/>
      <c r="I5" s="352"/>
      <c r="J5" s="6"/>
      <c r="K5" s="6"/>
      <c r="L5" s="7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31.2">
      <c r="A6" s="35" t="s">
        <v>87</v>
      </c>
      <c r="B6" s="5" t="s">
        <v>54</v>
      </c>
      <c r="C6" s="36"/>
      <c r="D6" s="307" t="s">
        <v>55</v>
      </c>
      <c r="E6" s="37"/>
      <c r="F6" s="37"/>
      <c r="G6" s="37"/>
      <c r="H6" s="372" t="s">
        <v>56</v>
      </c>
      <c r="I6" s="372"/>
      <c r="J6" s="372"/>
      <c r="K6" s="372"/>
      <c r="L6" s="372" t="s">
        <v>57</v>
      </c>
      <c r="M6" s="372"/>
      <c r="N6" s="37"/>
      <c r="O6" s="372" t="s">
        <v>58</v>
      </c>
      <c r="P6" s="372"/>
      <c r="Q6" s="372" t="s">
        <v>59</v>
      </c>
      <c r="R6" s="372"/>
      <c r="S6" s="372"/>
      <c r="T6" s="372"/>
      <c r="U6" s="372"/>
      <c r="V6" s="37"/>
      <c r="W6" s="372" t="s">
        <v>60</v>
      </c>
      <c r="X6" s="372"/>
      <c r="Y6" s="372" t="s">
        <v>4</v>
      </c>
      <c r="Z6" s="372"/>
      <c r="AA6" s="372"/>
      <c r="AB6" s="37"/>
      <c r="AC6" s="371" t="s">
        <v>5</v>
      </c>
      <c r="AD6" s="371"/>
      <c r="AE6" s="371"/>
      <c r="AF6" s="371"/>
    </row>
    <row r="7" spans="1:32" ht="97.5" customHeight="1">
      <c r="A7" s="310"/>
      <c r="B7" s="47" t="s">
        <v>6</v>
      </c>
      <c r="C7" s="48" t="s">
        <v>61</v>
      </c>
      <c r="D7" s="48" t="s">
        <v>62</v>
      </c>
      <c r="E7" s="48" t="s">
        <v>63</v>
      </c>
      <c r="F7" s="48" t="s">
        <v>64</v>
      </c>
      <c r="G7" s="48" t="s">
        <v>13</v>
      </c>
      <c r="H7" s="48" t="s">
        <v>65</v>
      </c>
      <c r="I7" s="48" t="s">
        <v>15</v>
      </c>
      <c r="J7" s="48" t="s">
        <v>66</v>
      </c>
      <c r="K7" s="48" t="s">
        <v>67</v>
      </c>
      <c r="L7" s="48" t="s">
        <v>68</v>
      </c>
      <c r="M7" s="48" t="s">
        <v>15</v>
      </c>
      <c r="N7" s="48" t="s">
        <v>13</v>
      </c>
      <c r="O7" s="48" t="s">
        <v>69</v>
      </c>
      <c r="P7" s="48" t="s">
        <v>70</v>
      </c>
      <c r="Q7" s="48" t="s">
        <v>71</v>
      </c>
      <c r="R7" s="48" t="s">
        <v>72</v>
      </c>
      <c r="S7" s="48" t="s">
        <v>73</v>
      </c>
      <c r="T7" s="48" t="s">
        <v>74</v>
      </c>
      <c r="U7" s="48" t="s">
        <v>75</v>
      </c>
      <c r="V7" s="48" t="s">
        <v>13</v>
      </c>
      <c r="W7" s="48" t="s">
        <v>76</v>
      </c>
      <c r="X7" s="48" t="s">
        <v>77</v>
      </c>
      <c r="Y7" s="48" t="s">
        <v>78</v>
      </c>
      <c r="Z7" s="48" t="s">
        <v>79</v>
      </c>
      <c r="AA7" s="48" t="s">
        <v>80</v>
      </c>
      <c r="AB7" s="48" t="s">
        <v>13</v>
      </c>
      <c r="AC7" s="48" t="s">
        <v>81</v>
      </c>
      <c r="AD7" s="48" t="s">
        <v>82</v>
      </c>
      <c r="AE7" s="48" t="s">
        <v>83</v>
      </c>
      <c r="AF7" s="48" t="s">
        <v>84</v>
      </c>
    </row>
    <row r="8" spans="1:32" ht="15.6" hidden="1">
      <c r="A8" s="310"/>
      <c r="B8" s="38"/>
      <c r="C8" s="353" t="s">
        <v>155</v>
      </c>
      <c r="D8" s="353" t="s">
        <v>85</v>
      </c>
      <c r="E8" s="356">
        <f>250000/16.9254</f>
        <v>14770.699658501424</v>
      </c>
      <c r="F8" s="359" t="s">
        <v>101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39"/>
      <c r="AA8" s="39"/>
      <c r="AB8" s="39"/>
      <c r="AC8" s="39"/>
      <c r="AD8" s="39"/>
      <c r="AE8" s="39"/>
      <c r="AF8" s="39"/>
    </row>
    <row r="9" spans="1:32" ht="15.75" customHeight="1">
      <c r="A9" s="349">
        <v>1</v>
      </c>
      <c r="B9" s="346" t="s">
        <v>112</v>
      </c>
      <c r="C9" s="354"/>
      <c r="D9" s="354"/>
      <c r="E9" s="357"/>
      <c r="F9" s="360"/>
      <c r="G9" s="309" t="s">
        <v>21</v>
      </c>
      <c r="H9" s="75">
        <v>40897</v>
      </c>
      <c r="I9" s="76"/>
      <c r="J9" s="75">
        <v>40910</v>
      </c>
      <c r="K9" s="75">
        <v>40924</v>
      </c>
      <c r="L9" s="75">
        <v>40931</v>
      </c>
      <c r="M9" s="77" t="s">
        <v>52</v>
      </c>
      <c r="N9" s="75" t="s">
        <v>21</v>
      </c>
      <c r="O9" s="78">
        <v>40938</v>
      </c>
      <c r="P9" s="78">
        <v>40968</v>
      </c>
      <c r="Q9" s="60">
        <v>40980</v>
      </c>
      <c r="R9" s="60" t="s">
        <v>118</v>
      </c>
      <c r="S9" s="60">
        <v>40987</v>
      </c>
      <c r="T9" s="60">
        <v>40994</v>
      </c>
      <c r="U9" s="60">
        <v>41001</v>
      </c>
      <c r="V9" s="79" t="s">
        <v>21</v>
      </c>
      <c r="W9" s="60">
        <v>41008</v>
      </c>
      <c r="X9" s="60" t="s">
        <v>52</v>
      </c>
      <c r="Y9" s="80"/>
      <c r="Z9" s="60">
        <v>41015</v>
      </c>
      <c r="AA9" s="60">
        <v>41024</v>
      </c>
      <c r="AB9" s="60"/>
      <c r="AC9" s="60">
        <v>41036</v>
      </c>
      <c r="AD9" s="60">
        <v>41101</v>
      </c>
      <c r="AE9" s="60">
        <v>41131</v>
      </c>
      <c r="AF9" s="60"/>
    </row>
    <row r="10" spans="1:32" ht="18" customHeight="1">
      <c r="A10" s="349"/>
      <c r="B10" s="347"/>
      <c r="C10" s="354"/>
      <c r="D10" s="354"/>
      <c r="E10" s="357"/>
      <c r="F10" s="360"/>
      <c r="G10" s="309" t="s">
        <v>114</v>
      </c>
      <c r="H10" s="75">
        <v>41214</v>
      </c>
      <c r="I10" s="2"/>
      <c r="J10" s="75">
        <v>41225</v>
      </c>
      <c r="K10" s="75">
        <v>41240</v>
      </c>
      <c r="L10" s="75">
        <v>41247</v>
      </c>
      <c r="M10" s="77" t="s">
        <v>52</v>
      </c>
      <c r="N10" s="75" t="s">
        <v>114</v>
      </c>
      <c r="O10" s="78" t="s">
        <v>52</v>
      </c>
      <c r="P10" s="78" t="s">
        <v>52</v>
      </c>
      <c r="Q10" s="60" t="s">
        <v>52</v>
      </c>
      <c r="R10" s="60" t="s">
        <v>118</v>
      </c>
      <c r="S10" s="60" t="s">
        <v>52</v>
      </c>
      <c r="T10" s="60" t="s">
        <v>52</v>
      </c>
      <c r="U10" s="60">
        <v>41311</v>
      </c>
      <c r="V10" s="79" t="s">
        <v>21</v>
      </c>
      <c r="W10" s="60">
        <v>41316</v>
      </c>
      <c r="X10" s="60" t="s">
        <v>52</v>
      </c>
      <c r="Y10" s="80"/>
      <c r="Z10" s="60">
        <v>41323</v>
      </c>
      <c r="AA10" s="60">
        <v>41330</v>
      </c>
      <c r="AB10" s="60"/>
      <c r="AC10" s="60">
        <v>41340</v>
      </c>
      <c r="AD10" s="60">
        <v>41409</v>
      </c>
      <c r="AE10" s="60">
        <v>41435</v>
      </c>
      <c r="AF10" s="60"/>
    </row>
    <row r="11" spans="1:32" ht="14.25" customHeight="1">
      <c r="A11" s="349"/>
      <c r="B11" s="348"/>
      <c r="C11" s="355"/>
      <c r="D11" s="355"/>
      <c r="E11" s="358"/>
      <c r="F11" s="361"/>
      <c r="G11" s="309" t="s">
        <v>22</v>
      </c>
      <c r="H11" s="122"/>
      <c r="I11" s="2"/>
      <c r="J11" s="2"/>
      <c r="K11" s="2"/>
      <c r="L11" s="2"/>
      <c r="M11" s="2"/>
      <c r="N11" s="309" t="s">
        <v>22</v>
      </c>
      <c r="O11" s="46"/>
      <c r="P11" s="46"/>
      <c r="Q11" s="18"/>
      <c r="R11" s="18"/>
      <c r="S11" s="18"/>
      <c r="T11" s="18"/>
      <c r="U11" s="2"/>
      <c r="V11" s="309" t="s">
        <v>22</v>
      </c>
      <c r="W11" s="2"/>
      <c r="X11" s="2"/>
      <c r="Y11" s="41"/>
      <c r="Z11" s="2"/>
      <c r="AA11" s="18"/>
      <c r="AB11" s="19"/>
      <c r="AC11" s="18"/>
      <c r="AD11" s="18"/>
      <c r="AE11" s="18"/>
      <c r="AF11" s="2"/>
    </row>
    <row r="12" spans="1:32" ht="20.25" customHeight="1">
      <c r="A12" s="365">
        <v>2</v>
      </c>
      <c r="B12" s="362" t="s">
        <v>183</v>
      </c>
      <c r="C12" s="368" t="s">
        <v>189</v>
      </c>
      <c r="D12" s="353" t="s">
        <v>156</v>
      </c>
      <c r="E12" s="356">
        <f>500000/17.7998</f>
        <v>28090.203260710794</v>
      </c>
      <c r="F12" s="308"/>
      <c r="G12" s="309" t="s">
        <v>21</v>
      </c>
      <c r="H12" s="75">
        <v>41214</v>
      </c>
      <c r="I12" s="76"/>
      <c r="J12" s="75">
        <v>41225</v>
      </c>
      <c r="K12" s="75">
        <v>41240</v>
      </c>
      <c r="L12" s="75">
        <v>41247</v>
      </c>
      <c r="M12" s="77" t="s">
        <v>52</v>
      </c>
      <c r="N12" s="75" t="s">
        <v>114</v>
      </c>
      <c r="O12" s="78">
        <v>41253</v>
      </c>
      <c r="P12" s="78">
        <v>41283</v>
      </c>
      <c r="Q12" s="60">
        <v>41295</v>
      </c>
      <c r="R12" s="60" t="s">
        <v>118</v>
      </c>
      <c r="S12" s="60">
        <v>41303</v>
      </c>
      <c r="T12" s="60">
        <v>41306</v>
      </c>
      <c r="U12" s="60">
        <v>41311</v>
      </c>
      <c r="V12" s="79" t="s">
        <v>21</v>
      </c>
      <c r="W12" s="60">
        <v>41316</v>
      </c>
      <c r="X12" s="60" t="s">
        <v>52</v>
      </c>
      <c r="Y12" s="80"/>
      <c r="Z12" s="60">
        <v>41323</v>
      </c>
      <c r="AA12" s="60">
        <v>41330</v>
      </c>
      <c r="AB12" s="60"/>
      <c r="AC12" s="60">
        <v>41340</v>
      </c>
      <c r="AD12" s="60">
        <v>41409</v>
      </c>
      <c r="AE12" s="60">
        <v>41435</v>
      </c>
      <c r="AF12" s="60"/>
    </row>
    <row r="13" spans="1:32" ht="14.25" customHeight="1">
      <c r="A13" s="366"/>
      <c r="B13" s="363"/>
      <c r="C13" s="369"/>
      <c r="D13" s="354"/>
      <c r="E13" s="357"/>
      <c r="F13" s="308"/>
      <c r="G13" s="309" t="s">
        <v>114</v>
      </c>
      <c r="H13" s="2"/>
      <c r="I13" s="2"/>
      <c r="J13" s="2"/>
      <c r="K13" s="2"/>
      <c r="L13" s="2"/>
      <c r="M13" s="2"/>
      <c r="N13" s="309" t="s">
        <v>114</v>
      </c>
      <c r="O13" s="46"/>
      <c r="P13" s="46"/>
      <c r="Q13" s="18"/>
      <c r="R13" s="18"/>
      <c r="S13" s="18"/>
      <c r="T13" s="18"/>
      <c r="U13" s="2"/>
      <c r="V13" s="309"/>
      <c r="W13" s="2"/>
      <c r="X13" s="2"/>
      <c r="Y13" s="41"/>
      <c r="Z13" s="2"/>
      <c r="AA13" s="18"/>
      <c r="AB13" s="19"/>
      <c r="AC13" s="18"/>
      <c r="AD13" s="18"/>
      <c r="AE13" s="18"/>
      <c r="AF13" s="2"/>
    </row>
    <row r="14" spans="1:32" ht="15" customHeight="1">
      <c r="A14" s="367"/>
      <c r="B14" s="364"/>
      <c r="C14" s="370"/>
      <c r="D14" s="355"/>
      <c r="E14" s="358"/>
      <c r="F14" s="308"/>
      <c r="G14" s="309" t="s">
        <v>22</v>
      </c>
      <c r="H14" s="2"/>
      <c r="I14" s="2"/>
      <c r="J14" s="2"/>
      <c r="K14" s="2"/>
      <c r="L14" s="2"/>
      <c r="M14" s="2"/>
      <c r="N14" s="309" t="s">
        <v>22</v>
      </c>
      <c r="O14" s="46"/>
      <c r="P14" s="46"/>
      <c r="Q14" s="18"/>
      <c r="R14" s="18"/>
      <c r="S14" s="18"/>
      <c r="T14" s="18"/>
      <c r="U14" s="2"/>
      <c r="V14" s="309"/>
      <c r="W14" s="2"/>
      <c r="X14" s="2"/>
      <c r="Y14" s="41"/>
      <c r="Z14" s="2"/>
      <c r="AA14" s="18"/>
      <c r="AB14" s="19"/>
      <c r="AC14" s="18"/>
      <c r="AD14" s="18"/>
      <c r="AE14" s="18"/>
      <c r="AF14" s="2"/>
    </row>
    <row r="15" spans="1:32" ht="15" customHeight="1">
      <c r="A15" s="365">
        <v>3</v>
      </c>
      <c r="B15" s="362" t="s">
        <v>185</v>
      </c>
      <c r="C15" s="368" t="s">
        <v>189</v>
      </c>
      <c r="D15" s="353" t="s">
        <v>156</v>
      </c>
      <c r="E15" s="356">
        <v>14045.1</v>
      </c>
      <c r="F15" s="308"/>
      <c r="G15" s="309" t="s">
        <v>21</v>
      </c>
      <c r="H15" s="75">
        <v>41263</v>
      </c>
      <c r="I15" s="76"/>
      <c r="J15" s="75">
        <v>41276</v>
      </c>
      <c r="K15" s="75">
        <v>41290</v>
      </c>
      <c r="L15" s="75">
        <v>41297</v>
      </c>
      <c r="M15" s="77" t="s">
        <v>52</v>
      </c>
      <c r="N15" s="75" t="s">
        <v>21</v>
      </c>
      <c r="O15" s="78">
        <v>41304</v>
      </c>
      <c r="P15" s="326">
        <v>41334</v>
      </c>
      <c r="Q15" s="60">
        <v>41346</v>
      </c>
      <c r="R15" s="60" t="s">
        <v>118</v>
      </c>
      <c r="S15" s="60">
        <v>41353</v>
      </c>
      <c r="T15" s="60">
        <v>41360</v>
      </c>
      <c r="U15" s="60">
        <v>41367</v>
      </c>
      <c r="V15" s="79" t="s">
        <v>21</v>
      </c>
      <c r="W15" s="60">
        <v>41374</v>
      </c>
      <c r="X15" s="60" t="s">
        <v>52</v>
      </c>
      <c r="Y15" s="80"/>
      <c r="Z15" s="60">
        <v>41381</v>
      </c>
      <c r="AA15" s="60">
        <v>41390</v>
      </c>
      <c r="AB15" s="60"/>
      <c r="AC15" s="60">
        <v>41396</v>
      </c>
      <c r="AD15" s="60">
        <v>41485</v>
      </c>
      <c r="AE15" s="60">
        <v>41514</v>
      </c>
      <c r="AF15" s="60"/>
    </row>
    <row r="16" spans="1:32" ht="15" customHeight="1">
      <c r="A16" s="366"/>
      <c r="B16" s="373"/>
      <c r="C16" s="369"/>
      <c r="D16" s="354"/>
      <c r="E16" s="357"/>
      <c r="F16" s="308"/>
      <c r="G16" s="309" t="s">
        <v>114</v>
      </c>
      <c r="H16" s="2"/>
      <c r="I16" s="2"/>
      <c r="J16" s="2"/>
      <c r="K16" s="2"/>
      <c r="L16" s="2"/>
      <c r="M16" s="2"/>
      <c r="N16" s="309" t="s">
        <v>114</v>
      </c>
      <c r="O16" s="46"/>
      <c r="P16" s="46"/>
      <c r="Q16" s="18"/>
      <c r="R16" s="18"/>
      <c r="S16" s="18"/>
      <c r="T16" s="18"/>
      <c r="U16" s="2"/>
      <c r="V16" s="309"/>
      <c r="W16" s="2"/>
      <c r="X16" s="2"/>
      <c r="Y16" s="41"/>
      <c r="Z16" s="2"/>
      <c r="AA16" s="18"/>
      <c r="AB16" s="19"/>
      <c r="AC16" s="18"/>
      <c r="AD16" s="18"/>
      <c r="AE16" s="18"/>
      <c r="AF16" s="2"/>
    </row>
    <row r="17" spans="1:32" ht="15" customHeight="1">
      <c r="A17" s="367"/>
      <c r="B17" s="374"/>
      <c r="C17" s="370"/>
      <c r="D17" s="355"/>
      <c r="E17" s="358"/>
      <c r="F17" s="308"/>
      <c r="G17" s="309" t="s">
        <v>22</v>
      </c>
      <c r="H17" s="2"/>
      <c r="I17" s="2"/>
      <c r="J17" s="2"/>
      <c r="K17" s="2"/>
      <c r="L17" s="2"/>
      <c r="M17" s="2"/>
      <c r="N17" s="309" t="s">
        <v>22</v>
      </c>
      <c r="O17" s="46"/>
      <c r="P17" s="46"/>
      <c r="Q17" s="18"/>
      <c r="R17" s="18"/>
      <c r="S17" s="18"/>
      <c r="T17" s="18"/>
      <c r="U17" s="2"/>
      <c r="V17" s="309"/>
      <c r="W17" s="2"/>
      <c r="X17" s="2"/>
      <c r="Y17" s="41"/>
      <c r="Z17" s="2"/>
      <c r="AA17" s="18"/>
      <c r="AB17" s="19"/>
      <c r="AC17" s="18"/>
      <c r="AD17" s="18"/>
      <c r="AE17" s="18"/>
      <c r="AF17" s="2"/>
    </row>
    <row r="18" spans="1:32" ht="15" customHeight="1">
      <c r="A18" s="365">
        <v>4</v>
      </c>
      <c r="B18" s="362" t="s">
        <v>184</v>
      </c>
      <c r="C18" s="368" t="s">
        <v>189</v>
      </c>
      <c r="D18" s="353" t="s">
        <v>156</v>
      </c>
      <c r="E18" s="356">
        <v>14045.1</v>
      </c>
      <c r="F18" s="308"/>
      <c r="G18" s="309" t="s">
        <v>21</v>
      </c>
      <c r="H18" s="75">
        <v>41263</v>
      </c>
      <c r="I18" s="76"/>
      <c r="J18" s="75">
        <v>41276</v>
      </c>
      <c r="K18" s="75">
        <v>41290</v>
      </c>
      <c r="L18" s="75">
        <v>41297</v>
      </c>
      <c r="M18" s="77" t="s">
        <v>52</v>
      </c>
      <c r="N18" s="75" t="s">
        <v>21</v>
      </c>
      <c r="O18" s="78">
        <v>41304</v>
      </c>
      <c r="P18" s="326">
        <v>41334</v>
      </c>
      <c r="Q18" s="60">
        <v>41346</v>
      </c>
      <c r="R18" s="60" t="s">
        <v>118</v>
      </c>
      <c r="S18" s="60">
        <v>41353</v>
      </c>
      <c r="T18" s="60">
        <v>41360</v>
      </c>
      <c r="U18" s="60">
        <v>41367</v>
      </c>
      <c r="V18" s="79" t="s">
        <v>21</v>
      </c>
      <c r="W18" s="60">
        <v>41374</v>
      </c>
      <c r="X18" s="60" t="s">
        <v>52</v>
      </c>
      <c r="Y18" s="80"/>
      <c r="Z18" s="60">
        <v>41381</v>
      </c>
      <c r="AA18" s="60">
        <v>41390</v>
      </c>
      <c r="AB18" s="60"/>
      <c r="AC18" s="60">
        <v>41396</v>
      </c>
      <c r="AD18" s="60">
        <v>41485</v>
      </c>
      <c r="AE18" s="60">
        <v>41514</v>
      </c>
      <c r="AF18" s="60"/>
    </row>
    <row r="19" spans="1:32" ht="15" customHeight="1">
      <c r="A19" s="366"/>
      <c r="B19" s="373"/>
      <c r="C19" s="369"/>
      <c r="D19" s="354"/>
      <c r="E19" s="357"/>
      <c r="F19" s="308"/>
      <c r="G19" s="309" t="s">
        <v>114</v>
      </c>
      <c r="H19" s="2"/>
      <c r="I19" s="2"/>
      <c r="J19" s="2"/>
      <c r="K19" s="2"/>
      <c r="L19" s="2"/>
      <c r="M19" s="2"/>
      <c r="N19" s="309" t="s">
        <v>114</v>
      </c>
      <c r="O19" s="46"/>
      <c r="P19" s="46"/>
      <c r="Q19" s="18"/>
      <c r="R19" s="18"/>
      <c r="S19" s="18"/>
      <c r="T19" s="18"/>
      <c r="U19" s="2"/>
      <c r="V19" s="309"/>
      <c r="W19" s="2"/>
      <c r="X19" s="2"/>
      <c r="Y19" s="41"/>
      <c r="Z19" s="2"/>
      <c r="AA19" s="18"/>
      <c r="AB19" s="19"/>
      <c r="AC19" s="18"/>
      <c r="AD19" s="18"/>
      <c r="AE19" s="18"/>
      <c r="AF19" s="2"/>
    </row>
    <row r="20" spans="1:32" ht="15" customHeight="1">
      <c r="A20" s="367"/>
      <c r="B20" s="374"/>
      <c r="C20" s="370"/>
      <c r="D20" s="355"/>
      <c r="E20" s="358"/>
      <c r="F20" s="308"/>
      <c r="G20" s="309" t="s">
        <v>22</v>
      </c>
      <c r="H20" s="2"/>
      <c r="I20" s="2"/>
      <c r="J20" s="2"/>
      <c r="K20" s="2"/>
      <c r="L20" s="2"/>
      <c r="M20" s="2"/>
      <c r="N20" s="309" t="s">
        <v>22</v>
      </c>
      <c r="O20" s="46"/>
      <c r="P20" s="46"/>
      <c r="Q20" s="18"/>
      <c r="R20" s="18"/>
      <c r="S20" s="18"/>
      <c r="T20" s="18"/>
      <c r="U20" s="2"/>
      <c r="V20" s="309"/>
      <c r="W20" s="2"/>
      <c r="X20" s="2"/>
      <c r="Y20" s="41"/>
      <c r="Z20" s="2"/>
      <c r="AA20" s="18"/>
      <c r="AB20" s="19"/>
      <c r="AC20" s="18"/>
      <c r="AD20" s="18"/>
      <c r="AE20" s="18"/>
      <c r="AF20" s="2"/>
    </row>
    <row r="21" spans="1:32" ht="15.6">
      <c r="A21" s="310"/>
      <c r="B21" s="42" t="s">
        <v>86</v>
      </c>
      <c r="C21" s="39"/>
      <c r="D21" s="39"/>
      <c r="E21" s="100">
        <f>E12+E8+E15+E18</f>
        <v>70951.102919212222</v>
      </c>
      <c r="F21" s="39"/>
      <c r="G21" s="309"/>
      <c r="H21" s="39"/>
      <c r="I21" s="39"/>
      <c r="J21" s="39"/>
      <c r="K21" s="39"/>
      <c r="L21" s="39"/>
      <c r="M21" s="39"/>
      <c r="N21" s="309"/>
      <c r="O21" s="39"/>
      <c r="P21" s="39"/>
      <c r="Q21" s="39"/>
      <c r="R21" s="39"/>
      <c r="S21" s="39"/>
      <c r="T21" s="39"/>
      <c r="U21" s="39"/>
      <c r="V21" s="309"/>
      <c r="W21" s="309"/>
      <c r="X21" s="309"/>
      <c r="Y21" s="41"/>
      <c r="Z21" s="39"/>
      <c r="AA21" s="39"/>
      <c r="AB21" s="309"/>
      <c r="AC21" s="39"/>
      <c r="AD21" s="39"/>
      <c r="AE21" s="39"/>
      <c r="AF21" s="41"/>
    </row>
    <row r="23" spans="1:32">
      <c r="E23" s="147"/>
    </row>
    <row r="25" spans="1:32">
      <c r="Y25" s="45"/>
    </row>
    <row r="26" spans="1:32">
      <c r="Y26" s="34"/>
    </row>
    <row r="27" spans="1:32">
      <c r="E27" s="45"/>
    </row>
  </sheetData>
  <mergeCells count="34"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AC6:AF6"/>
    <mergeCell ref="H6:I6"/>
    <mergeCell ref="J6:K6"/>
    <mergeCell ref="L6:M6"/>
    <mergeCell ref="O6:P6"/>
    <mergeCell ref="Q6:U6"/>
    <mergeCell ref="W6:X6"/>
    <mergeCell ref="Y6:AA6"/>
    <mergeCell ref="B12:B14"/>
    <mergeCell ref="A12:A14"/>
    <mergeCell ref="C12:C14"/>
    <mergeCell ref="D12:D14"/>
    <mergeCell ref="E12:E14"/>
    <mergeCell ref="B9:B11"/>
    <mergeCell ref="A9:A11"/>
    <mergeCell ref="A1:B1"/>
    <mergeCell ref="A2:E2"/>
    <mergeCell ref="A4:B4"/>
    <mergeCell ref="C4:D4"/>
    <mergeCell ref="A5:I5"/>
    <mergeCell ref="C8:C11"/>
    <mergeCell ref="D8:D11"/>
    <mergeCell ref="E8:E11"/>
    <mergeCell ref="F8:F11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0"/>
  <sheetViews>
    <sheetView topLeftCell="C10" zoomScale="63" zoomScaleNormal="63" workbookViewId="0">
      <pane xSplit="4" ySplit="5" topLeftCell="G88" activePane="bottomRight" state="frozen"/>
      <selection activeCell="C10" sqref="C10"/>
      <selection pane="topRight" activeCell="G10" sqref="G10"/>
      <selection pane="bottomLeft" activeCell="C15" sqref="C15"/>
      <selection pane="bottomRight" activeCell="C87" sqref="C87"/>
    </sheetView>
  </sheetViews>
  <sheetFormatPr defaultRowHeight="13.2"/>
  <cols>
    <col min="1" max="2" width="9.109375" hidden="1" customWidth="1"/>
    <col min="3" max="3" width="4.33203125" customWidth="1"/>
    <col min="4" max="4" width="24.88671875" customWidth="1"/>
    <col min="5" max="5" width="12.5546875" customWidth="1"/>
    <col min="6" max="6" width="6.88671875" customWidth="1"/>
    <col min="7" max="7" width="7.6640625" customWidth="1"/>
    <col min="8" max="8" width="10.5546875" customWidth="1"/>
    <col min="9" max="9" width="18.109375" customWidth="1"/>
    <col min="10" max="10" width="7.33203125" customWidth="1"/>
    <col min="11" max="11" width="6.109375" customWidth="1"/>
    <col min="12" max="12" width="11.109375" bestFit="1" customWidth="1"/>
    <col min="13" max="13" width="9.88671875" bestFit="1" customWidth="1"/>
    <col min="15" max="15" width="10.88671875" customWidth="1"/>
    <col min="16" max="16" width="10.5546875" bestFit="1" customWidth="1"/>
    <col min="17" max="17" width="10.44140625" customWidth="1"/>
    <col min="18" max="18" width="12.5546875" customWidth="1"/>
    <col min="19" max="19" width="8" customWidth="1"/>
    <col min="20" max="20" width="14.6640625" customWidth="1"/>
    <col min="21" max="21" width="12" bestFit="1" customWidth="1"/>
    <col min="22" max="22" width="12.6640625" customWidth="1"/>
    <col min="23" max="23" width="11.44140625" bestFit="1" customWidth="1"/>
    <col min="24" max="24" width="11.88671875" customWidth="1"/>
    <col min="25" max="25" width="12.44140625" customWidth="1"/>
    <col min="26" max="26" width="13.88671875" customWidth="1"/>
  </cols>
  <sheetData>
    <row r="1" spans="3:26" s="9" customFormat="1"/>
    <row r="2" spans="3:26" s="9" customFormat="1"/>
    <row r="3" spans="3:26" s="9" customFormat="1"/>
    <row r="4" spans="3:26" s="9" customFormat="1"/>
    <row r="5" spans="3:26" s="9" customFormat="1" ht="13.8">
      <c r="C5" s="602" t="s">
        <v>88</v>
      </c>
      <c r="D5" s="602"/>
      <c r="E5" s="602"/>
      <c r="F5" s="101"/>
      <c r="G5" s="101"/>
      <c r="H5" s="101"/>
      <c r="I5" s="101"/>
      <c r="J5" s="101"/>
      <c r="K5" s="493"/>
      <c r="L5" s="493"/>
      <c r="M5" s="493"/>
    </row>
    <row r="6" spans="3:26" s="9" customFormat="1" ht="13.8">
      <c r="C6" s="102" t="s">
        <v>36</v>
      </c>
      <c r="D6" s="102"/>
      <c r="E6" s="102"/>
      <c r="F6" s="102"/>
      <c r="G6" s="102"/>
      <c r="H6" s="103"/>
      <c r="I6" s="103"/>
      <c r="J6" s="12"/>
      <c r="M6" s="10"/>
      <c r="N6" s="10"/>
      <c r="O6" s="10"/>
      <c r="P6" s="11"/>
      <c r="Q6" s="12"/>
      <c r="R6" s="12"/>
    </row>
    <row r="7" spans="3:26" s="9" customFormat="1" ht="15.6">
      <c r="C7" s="603" t="s">
        <v>23</v>
      </c>
      <c r="D7" s="603"/>
      <c r="E7" s="603"/>
      <c r="F7" s="603"/>
      <c r="G7" s="603"/>
      <c r="H7" s="603"/>
      <c r="I7" s="603"/>
      <c r="J7" s="603"/>
      <c r="K7" s="1"/>
      <c r="L7" s="1"/>
      <c r="M7" s="13"/>
      <c r="N7" s="13"/>
      <c r="O7" s="13"/>
      <c r="P7" s="11"/>
      <c r="Q7" s="12"/>
      <c r="R7" s="12"/>
      <c r="S7" s="1"/>
      <c r="T7" s="1"/>
      <c r="U7" s="1"/>
      <c r="V7" s="1"/>
      <c r="W7" s="1"/>
      <c r="X7" s="1"/>
      <c r="Y7" s="1"/>
      <c r="Z7" s="1"/>
    </row>
    <row r="8" spans="3:26" s="9" customFormat="1" ht="15.6">
      <c r="C8" s="603" t="s">
        <v>119</v>
      </c>
      <c r="D8" s="603"/>
      <c r="E8" s="603"/>
      <c r="F8" s="603"/>
      <c r="G8" s="103"/>
      <c r="H8" s="103"/>
      <c r="I8" s="103"/>
      <c r="J8" s="103"/>
      <c r="K8" s="1"/>
      <c r="L8" s="1"/>
      <c r="M8" s="13"/>
      <c r="N8" s="13"/>
      <c r="O8" s="13"/>
      <c r="P8" s="11"/>
      <c r="Q8" s="12"/>
      <c r="R8" s="12"/>
      <c r="S8" s="1"/>
      <c r="T8" s="1"/>
      <c r="U8" s="1"/>
      <c r="V8" s="1"/>
      <c r="W8" s="1"/>
      <c r="X8" s="1"/>
      <c r="Y8" s="1"/>
      <c r="Z8" s="1"/>
    </row>
    <row r="9" spans="3:26" s="9" customFormat="1" ht="23.25" customHeight="1">
      <c r="C9" s="604" t="s">
        <v>172</v>
      </c>
      <c r="D9" s="604"/>
      <c r="E9" s="604"/>
      <c r="F9" s="604"/>
      <c r="G9" s="604"/>
      <c r="H9" s="604"/>
      <c r="I9" s="604"/>
      <c r="J9" s="604"/>
      <c r="K9" s="14"/>
      <c r="L9" s="14"/>
      <c r="M9" s="13"/>
      <c r="N9" s="13"/>
      <c r="O9" s="13"/>
      <c r="P9" s="11"/>
      <c r="Q9" s="12"/>
      <c r="R9" s="12"/>
      <c r="S9" s="1"/>
      <c r="T9" s="1"/>
      <c r="U9" s="1"/>
      <c r="V9" s="1"/>
      <c r="W9" s="1"/>
      <c r="X9" s="1"/>
      <c r="Y9" s="1"/>
      <c r="Z9" s="1"/>
    </row>
    <row r="10" spans="3:26" s="9" customFormat="1" ht="12.75" customHeight="1" thickBot="1">
      <c r="C10" s="70"/>
      <c r="D10" s="71"/>
      <c r="E10" s="71"/>
      <c r="F10" s="69"/>
      <c r="G10" s="69"/>
      <c r="H10" s="1"/>
      <c r="I10" s="1"/>
      <c r="J10" s="1"/>
      <c r="K10" s="1"/>
      <c r="L10" s="1"/>
      <c r="M10" s="13"/>
      <c r="N10" s="13"/>
      <c r="O10" s="13"/>
      <c r="P10" s="11"/>
      <c r="Q10" s="12"/>
      <c r="R10" s="12"/>
      <c r="S10" s="1"/>
      <c r="T10" s="1"/>
      <c r="U10" s="1"/>
      <c r="V10" s="1"/>
      <c r="W10" s="1"/>
      <c r="X10" s="1"/>
      <c r="Y10" s="1"/>
      <c r="Z10" s="1"/>
    </row>
    <row r="11" spans="3:26" ht="12.75" customHeight="1">
      <c r="C11" s="566" t="s">
        <v>1</v>
      </c>
      <c r="D11" s="567"/>
      <c r="E11" s="567"/>
      <c r="F11" s="567"/>
      <c r="G11" s="567"/>
      <c r="H11" s="567"/>
      <c r="I11" s="567"/>
      <c r="J11" s="567"/>
      <c r="K11" s="567"/>
      <c r="L11" s="568"/>
      <c r="M11" s="564" t="s">
        <v>0</v>
      </c>
      <c r="N11" s="564"/>
      <c r="O11" s="564" t="s">
        <v>37</v>
      </c>
      <c r="P11" s="558" t="s">
        <v>2</v>
      </c>
      <c r="Q11" s="558"/>
      <c r="R11" s="558" t="s">
        <v>3</v>
      </c>
      <c r="S11" s="558"/>
      <c r="T11" s="558" t="s">
        <v>4</v>
      </c>
      <c r="U11" s="558"/>
      <c r="V11" s="558"/>
      <c r="W11" s="558" t="s">
        <v>5</v>
      </c>
      <c r="X11" s="558"/>
      <c r="Y11" s="560"/>
      <c r="Z11" s="561"/>
    </row>
    <row r="12" spans="3:26" ht="12.75" customHeight="1">
      <c r="C12" s="569"/>
      <c r="D12" s="570"/>
      <c r="E12" s="570"/>
      <c r="F12" s="570"/>
      <c r="G12" s="570"/>
      <c r="H12" s="570"/>
      <c r="I12" s="570"/>
      <c r="J12" s="570"/>
      <c r="K12" s="570"/>
      <c r="L12" s="571"/>
      <c r="M12" s="565"/>
      <c r="N12" s="565"/>
      <c r="O12" s="565"/>
      <c r="P12" s="559"/>
      <c r="Q12" s="559"/>
      <c r="R12" s="559"/>
      <c r="S12" s="559"/>
      <c r="T12" s="559"/>
      <c r="U12" s="559"/>
      <c r="V12" s="559"/>
      <c r="W12" s="559"/>
      <c r="X12" s="559"/>
      <c r="Y12" s="562"/>
      <c r="Z12" s="563"/>
    </row>
    <row r="13" spans="3:26" ht="57" customHeight="1">
      <c r="C13" s="62" t="s">
        <v>26</v>
      </c>
      <c r="D13" s="63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38</v>
      </c>
      <c r="J13" s="64" t="s">
        <v>11</v>
      </c>
      <c r="K13" s="64" t="s">
        <v>12</v>
      </c>
      <c r="L13" s="64" t="s">
        <v>13</v>
      </c>
      <c r="M13" s="64" t="s">
        <v>14</v>
      </c>
      <c r="N13" s="64" t="s">
        <v>15</v>
      </c>
      <c r="O13" s="176" t="s">
        <v>187</v>
      </c>
      <c r="P13" s="64" t="s">
        <v>16</v>
      </c>
      <c r="Q13" s="64" t="s">
        <v>17</v>
      </c>
      <c r="R13" s="64" t="s">
        <v>18</v>
      </c>
      <c r="S13" s="64" t="s">
        <v>15</v>
      </c>
      <c r="T13" s="64" t="s">
        <v>40</v>
      </c>
      <c r="U13" s="64" t="s">
        <v>19</v>
      </c>
      <c r="V13" s="64" t="s">
        <v>20</v>
      </c>
      <c r="W13" s="64" t="s">
        <v>33</v>
      </c>
      <c r="X13" s="64" t="s">
        <v>89</v>
      </c>
      <c r="Y13" s="66" t="s">
        <v>90</v>
      </c>
      <c r="Z13" s="65" t="s">
        <v>91</v>
      </c>
    </row>
    <row r="14" spans="3:26" ht="20.25" customHeight="1">
      <c r="C14" s="15"/>
      <c r="D14" s="16"/>
      <c r="E14" s="2"/>
      <c r="F14" s="2"/>
      <c r="G14" s="2"/>
      <c r="H14" s="2"/>
      <c r="I14" s="17"/>
      <c r="J14" s="18"/>
      <c r="K14" s="18"/>
      <c r="L14" s="19"/>
      <c r="M14" s="20" t="s">
        <v>41</v>
      </c>
      <c r="N14" s="20" t="s">
        <v>42</v>
      </c>
      <c r="O14" s="25" t="s">
        <v>43</v>
      </c>
      <c r="P14" s="25" t="s">
        <v>43</v>
      </c>
      <c r="Q14" s="25" t="s">
        <v>44</v>
      </c>
      <c r="R14" s="25" t="s">
        <v>34</v>
      </c>
      <c r="S14" s="25" t="s">
        <v>45</v>
      </c>
      <c r="T14" s="25" t="s">
        <v>42</v>
      </c>
      <c r="U14" s="25" t="s">
        <v>35</v>
      </c>
      <c r="V14" s="25" t="s">
        <v>46</v>
      </c>
      <c r="W14" s="26"/>
      <c r="X14" s="26"/>
      <c r="Y14" s="67"/>
      <c r="Z14" s="54"/>
    </row>
    <row r="15" spans="3:26" ht="20.25" customHeight="1">
      <c r="C15" s="81">
        <v>1</v>
      </c>
      <c r="D15" s="82" t="s">
        <v>102</v>
      </c>
      <c r="E15" s="49"/>
      <c r="F15" s="2"/>
      <c r="G15" s="2"/>
      <c r="H15" s="2"/>
      <c r="I15" s="17"/>
      <c r="J15" s="18"/>
      <c r="K15" s="18"/>
      <c r="L15" s="19"/>
      <c r="M15" s="20"/>
      <c r="N15" s="20"/>
      <c r="O15" s="25"/>
      <c r="P15" s="25"/>
      <c r="Q15" s="25"/>
      <c r="R15" s="25"/>
      <c r="S15" s="25"/>
      <c r="T15" s="25"/>
      <c r="U15" s="25"/>
      <c r="V15" s="25"/>
      <c r="W15" s="26"/>
      <c r="X15" s="26"/>
      <c r="Y15" s="67"/>
      <c r="Z15" s="54"/>
    </row>
    <row r="16" spans="3:26" ht="20.25" customHeight="1">
      <c r="C16" s="420">
        <v>1.1000000000000001</v>
      </c>
      <c r="D16" s="417" t="s">
        <v>136</v>
      </c>
      <c r="E16" s="423" t="s">
        <v>93</v>
      </c>
      <c r="F16" s="426" t="s">
        <v>146</v>
      </c>
      <c r="G16" s="429" t="s">
        <v>27</v>
      </c>
      <c r="H16" s="429" t="s">
        <v>50</v>
      </c>
      <c r="I16" s="432">
        <v>262689</v>
      </c>
      <c r="J16" s="435" t="s">
        <v>47</v>
      </c>
      <c r="K16" s="435" t="s">
        <v>47</v>
      </c>
      <c r="L16" s="306" t="s">
        <v>21</v>
      </c>
      <c r="M16" s="180">
        <v>40884</v>
      </c>
      <c r="N16" s="180" t="s">
        <v>31</v>
      </c>
      <c r="O16" s="198">
        <v>40891</v>
      </c>
      <c r="P16" s="198">
        <v>40891</v>
      </c>
      <c r="Q16" s="198">
        <v>40921</v>
      </c>
      <c r="R16" s="198">
        <v>40932</v>
      </c>
      <c r="S16" s="180" t="s">
        <v>52</v>
      </c>
      <c r="T16" s="438" t="s">
        <v>188</v>
      </c>
      <c r="U16" s="198">
        <v>40939</v>
      </c>
      <c r="V16" s="180">
        <v>40947</v>
      </c>
      <c r="W16" s="198">
        <v>40968</v>
      </c>
      <c r="X16" s="198">
        <v>41029</v>
      </c>
      <c r="Y16" s="68">
        <v>41394</v>
      </c>
      <c r="Z16" s="54"/>
    </row>
    <row r="17" spans="3:30" ht="20.25" customHeight="1">
      <c r="C17" s="421"/>
      <c r="D17" s="418"/>
      <c r="E17" s="424"/>
      <c r="F17" s="427"/>
      <c r="G17" s="430"/>
      <c r="H17" s="430"/>
      <c r="I17" s="433"/>
      <c r="J17" s="436"/>
      <c r="K17" s="436"/>
      <c r="L17" s="306" t="s">
        <v>25</v>
      </c>
      <c r="M17" s="288"/>
      <c r="N17" s="288"/>
      <c r="O17" s="184"/>
      <c r="P17" s="184"/>
      <c r="Q17" s="184"/>
      <c r="R17" s="184"/>
      <c r="S17" s="184"/>
      <c r="T17" s="439"/>
      <c r="U17" s="184"/>
      <c r="V17" s="184"/>
      <c r="W17" s="289"/>
      <c r="X17" s="311">
        <v>41274</v>
      </c>
      <c r="Y17" s="325">
        <v>41639</v>
      </c>
      <c r="Z17" s="54"/>
    </row>
    <row r="18" spans="3:30" ht="24" customHeight="1">
      <c r="C18" s="422"/>
      <c r="D18" s="419"/>
      <c r="E18" s="425"/>
      <c r="F18" s="428"/>
      <c r="G18" s="431"/>
      <c r="H18" s="431"/>
      <c r="I18" s="434"/>
      <c r="J18" s="437"/>
      <c r="K18" s="437"/>
      <c r="L18" s="306" t="s">
        <v>22</v>
      </c>
      <c r="M18" s="180">
        <v>40884</v>
      </c>
      <c r="N18" s="180"/>
      <c r="O18" s="198">
        <v>40924</v>
      </c>
      <c r="P18" s="198">
        <v>40924</v>
      </c>
      <c r="Q18" s="198">
        <v>40954</v>
      </c>
      <c r="R18" s="198">
        <v>40959</v>
      </c>
      <c r="S18" s="180"/>
      <c r="T18" s="440"/>
      <c r="U18" s="198">
        <v>40966</v>
      </c>
      <c r="V18" s="180">
        <v>40982</v>
      </c>
      <c r="W18" s="198">
        <v>40987</v>
      </c>
      <c r="X18" s="198"/>
      <c r="Y18" s="68"/>
      <c r="Z18" s="120"/>
    </row>
    <row r="19" spans="3:30" ht="22.5" customHeight="1">
      <c r="C19" s="414"/>
      <c r="D19" s="572" t="s">
        <v>120</v>
      </c>
      <c r="E19" s="575"/>
      <c r="F19" s="375" t="s">
        <v>129</v>
      </c>
      <c r="G19" s="578"/>
      <c r="H19" s="581"/>
      <c r="I19" s="584">
        <v>87563</v>
      </c>
      <c r="J19" s="435"/>
      <c r="K19" s="435"/>
      <c r="L19" s="306"/>
      <c r="M19" s="180"/>
      <c r="N19" s="180"/>
      <c r="O19" s="198"/>
      <c r="P19" s="198"/>
      <c r="Q19" s="198"/>
      <c r="R19" s="198"/>
      <c r="S19" s="57"/>
      <c r="T19" s="462">
        <v>76293.03</v>
      </c>
      <c r="U19" s="198"/>
      <c r="V19" s="180"/>
      <c r="W19" s="198"/>
      <c r="X19" s="198"/>
      <c r="Y19" s="207"/>
      <c r="Z19" s="120"/>
    </row>
    <row r="20" spans="3:30" ht="20.25" customHeight="1">
      <c r="C20" s="415"/>
      <c r="D20" s="573"/>
      <c r="E20" s="576"/>
      <c r="F20" s="376"/>
      <c r="G20" s="579"/>
      <c r="H20" s="582"/>
      <c r="I20" s="585"/>
      <c r="J20" s="436"/>
      <c r="K20" s="436"/>
      <c r="L20" s="306"/>
      <c r="M20" s="203"/>
      <c r="N20" s="180"/>
      <c r="O20" s="180"/>
      <c r="P20" s="198"/>
      <c r="Q20" s="198"/>
      <c r="R20" s="180"/>
      <c r="S20" s="57"/>
      <c r="T20" s="463"/>
      <c r="U20" s="198"/>
      <c r="V20" s="205"/>
      <c r="W20" s="198"/>
      <c r="X20" s="208"/>
      <c r="Y20" s="209"/>
      <c r="Z20" s="58"/>
    </row>
    <row r="21" spans="3:30" ht="12.75" customHeight="1">
      <c r="C21" s="415"/>
      <c r="D21" s="573"/>
      <c r="E21" s="576"/>
      <c r="F21" s="376"/>
      <c r="G21" s="579"/>
      <c r="H21" s="582"/>
      <c r="I21" s="585"/>
      <c r="J21" s="436"/>
      <c r="K21" s="436"/>
      <c r="L21" s="587"/>
      <c r="M21" s="589"/>
      <c r="N21" s="467"/>
      <c r="O21" s="467"/>
      <c r="P21" s="465"/>
      <c r="Q21" s="465"/>
      <c r="R21" s="467"/>
      <c r="S21" s="469"/>
      <c r="T21" s="463"/>
      <c r="U21" s="465"/>
      <c r="V21" s="593"/>
      <c r="W21" s="465"/>
      <c r="X21" s="465"/>
      <c r="Y21" s="465"/>
      <c r="Z21" s="591"/>
    </row>
    <row r="22" spans="3:30" ht="9" customHeight="1">
      <c r="C22" s="416"/>
      <c r="D22" s="574"/>
      <c r="E22" s="577"/>
      <c r="F22" s="377"/>
      <c r="G22" s="580"/>
      <c r="H22" s="583"/>
      <c r="I22" s="586"/>
      <c r="J22" s="437"/>
      <c r="K22" s="437"/>
      <c r="L22" s="588"/>
      <c r="M22" s="590"/>
      <c r="N22" s="468"/>
      <c r="O22" s="468"/>
      <c r="P22" s="466"/>
      <c r="Q22" s="466"/>
      <c r="R22" s="468"/>
      <c r="S22" s="470"/>
      <c r="T22" s="464"/>
      <c r="U22" s="466"/>
      <c r="V22" s="594"/>
      <c r="W22" s="466"/>
      <c r="X22" s="466"/>
      <c r="Y22" s="466"/>
      <c r="Z22" s="592"/>
    </row>
    <row r="23" spans="3:30" ht="17.25" customHeight="1">
      <c r="C23" s="541"/>
      <c r="D23" s="572" t="s">
        <v>117</v>
      </c>
      <c r="E23" s="545"/>
      <c r="F23" s="375" t="s">
        <v>130</v>
      </c>
      <c r="G23" s="509"/>
      <c r="H23" s="509"/>
      <c r="I23" s="605">
        <v>87563</v>
      </c>
      <c r="J23" s="435"/>
      <c r="K23" s="435"/>
      <c r="L23" s="306"/>
      <c r="M23" s="180"/>
      <c r="N23" s="180"/>
      <c r="O23" s="198"/>
      <c r="P23" s="198"/>
      <c r="Q23" s="198"/>
      <c r="R23" s="198"/>
      <c r="S23" s="57"/>
      <c r="T23" s="471">
        <v>76297.08</v>
      </c>
      <c r="U23" s="198"/>
      <c r="V23" s="180"/>
      <c r="W23" s="198"/>
      <c r="X23" s="198"/>
      <c r="Y23" s="207"/>
      <c r="Z23" s="58"/>
    </row>
    <row r="24" spans="3:30" ht="18" customHeight="1">
      <c r="C24" s="542"/>
      <c r="D24" s="573"/>
      <c r="E24" s="546"/>
      <c r="F24" s="376"/>
      <c r="G24" s="510"/>
      <c r="H24" s="510"/>
      <c r="I24" s="606"/>
      <c r="J24" s="436"/>
      <c r="K24" s="436"/>
      <c r="L24" s="306"/>
      <c r="M24" s="203"/>
      <c r="N24" s="180"/>
      <c r="O24" s="180"/>
      <c r="P24" s="198"/>
      <c r="Q24" s="198"/>
      <c r="R24" s="180"/>
      <c r="S24" s="57"/>
      <c r="T24" s="472"/>
      <c r="U24" s="198"/>
      <c r="V24" s="205"/>
      <c r="W24" s="198"/>
      <c r="X24" s="208"/>
      <c r="Y24" s="209"/>
      <c r="Z24" s="59"/>
    </row>
    <row r="25" spans="3:30" ht="18" customHeight="1">
      <c r="C25" s="543"/>
      <c r="D25" s="574"/>
      <c r="E25" s="547"/>
      <c r="F25" s="377"/>
      <c r="G25" s="511"/>
      <c r="H25" s="511"/>
      <c r="I25" s="607"/>
      <c r="J25" s="437"/>
      <c r="K25" s="437"/>
      <c r="L25" s="313"/>
      <c r="M25" s="204"/>
      <c r="N25" s="180"/>
      <c r="O25" s="198"/>
      <c r="P25" s="198"/>
      <c r="Q25" s="198"/>
      <c r="R25" s="180"/>
      <c r="S25" s="57"/>
      <c r="T25" s="473"/>
      <c r="U25" s="206"/>
      <c r="V25" s="210"/>
      <c r="W25" s="206"/>
      <c r="X25" s="206"/>
      <c r="Y25" s="211"/>
      <c r="Z25" s="61"/>
      <c r="AD25" s="8"/>
    </row>
    <row r="26" spans="3:30" ht="13.5" customHeight="1">
      <c r="C26" s="541"/>
      <c r="D26" s="572" t="s">
        <v>124</v>
      </c>
      <c r="E26" s="545"/>
      <c r="F26" s="375" t="s">
        <v>131</v>
      </c>
      <c r="G26" s="509"/>
      <c r="H26" s="509"/>
      <c r="I26" s="608">
        <v>87563</v>
      </c>
      <c r="J26" s="435"/>
      <c r="K26" s="435"/>
      <c r="L26" s="306"/>
      <c r="M26" s="180"/>
      <c r="N26" s="180"/>
      <c r="O26" s="198"/>
      <c r="P26" s="198"/>
      <c r="Q26" s="198"/>
      <c r="R26" s="198"/>
      <c r="S26" s="57"/>
      <c r="T26" s="474">
        <v>76291.88</v>
      </c>
      <c r="U26" s="198"/>
      <c r="V26" s="180"/>
      <c r="W26" s="198"/>
      <c r="X26" s="198"/>
      <c r="Y26" s="207"/>
      <c r="Z26" s="61"/>
    </row>
    <row r="27" spans="3:30" ht="16.5" customHeight="1">
      <c r="C27" s="542"/>
      <c r="D27" s="573"/>
      <c r="E27" s="546"/>
      <c r="F27" s="376"/>
      <c r="G27" s="510"/>
      <c r="H27" s="510"/>
      <c r="I27" s="609"/>
      <c r="J27" s="436"/>
      <c r="K27" s="436"/>
      <c r="L27" s="306"/>
      <c r="M27" s="203"/>
      <c r="N27" s="180"/>
      <c r="O27" s="180"/>
      <c r="P27" s="198"/>
      <c r="Q27" s="198"/>
      <c r="R27" s="180"/>
      <c r="S27" s="57"/>
      <c r="T27" s="475"/>
      <c r="U27" s="198"/>
      <c r="V27" s="205"/>
      <c r="W27" s="198"/>
      <c r="X27" s="208"/>
      <c r="Y27" s="209"/>
      <c r="Z27" s="61"/>
    </row>
    <row r="28" spans="3:30" ht="20.25" customHeight="1">
      <c r="C28" s="542"/>
      <c r="D28" s="573"/>
      <c r="E28" s="546"/>
      <c r="F28" s="376"/>
      <c r="G28" s="510"/>
      <c r="H28" s="510"/>
      <c r="I28" s="609"/>
      <c r="J28" s="436"/>
      <c r="K28" s="436"/>
      <c r="L28" s="314"/>
      <c r="M28" s="218"/>
      <c r="N28" s="205"/>
      <c r="O28" s="215"/>
      <c r="P28" s="215"/>
      <c r="Q28" s="206"/>
      <c r="R28" s="205"/>
      <c r="S28" s="104"/>
      <c r="T28" s="475"/>
      <c r="U28" s="206"/>
      <c r="V28" s="212"/>
      <c r="W28" s="206"/>
      <c r="X28" s="206"/>
      <c r="Y28" s="206"/>
      <c r="Z28" s="84"/>
    </row>
    <row r="29" spans="3:30" ht="15.6">
      <c r="C29" s="222"/>
      <c r="D29" s="223"/>
      <c r="E29" s="224"/>
      <c r="F29" s="225"/>
      <c r="G29" s="226"/>
      <c r="H29" s="226"/>
      <c r="I29" s="227"/>
      <c r="J29" s="228"/>
      <c r="K29" s="228"/>
      <c r="L29" s="315"/>
      <c r="M29" s="229"/>
      <c r="N29" s="230"/>
      <c r="O29" s="219"/>
      <c r="P29" s="219"/>
      <c r="Q29" s="219"/>
      <c r="R29" s="230"/>
      <c r="S29" s="230"/>
      <c r="T29" s="231"/>
      <c r="U29" s="219"/>
      <c r="V29" s="232"/>
      <c r="W29" s="219"/>
      <c r="X29" s="219"/>
      <c r="Y29" s="219"/>
      <c r="Z29" s="233"/>
    </row>
    <row r="30" spans="3:30" ht="12.75" customHeight="1">
      <c r="C30" s="542">
        <v>2</v>
      </c>
      <c r="D30" s="549" t="s">
        <v>115</v>
      </c>
      <c r="E30" s="598" t="s">
        <v>94</v>
      </c>
      <c r="F30" s="354"/>
      <c r="G30" s="510" t="s">
        <v>27</v>
      </c>
      <c r="H30" s="510" t="s">
        <v>92</v>
      </c>
      <c r="I30" s="476">
        <v>85896</v>
      </c>
      <c r="J30" s="478" t="s">
        <v>47</v>
      </c>
      <c r="K30" s="478" t="s">
        <v>47</v>
      </c>
      <c r="L30" s="316" t="s">
        <v>21</v>
      </c>
      <c r="M30" s="188">
        <v>40882</v>
      </c>
      <c r="N30" s="217" t="s">
        <v>31</v>
      </c>
      <c r="O30" s="220" t="s">
        <v>52</v>
      </c>
      <c r="P30" s="189">
        <v>40889</v>
      </c>
      <c r="Q30" s="221">
        <v>40903</v>
      </c>
      <c r="R30" s="217">
        <v>40910</v>
      </c>
      <c r="S30" s="217" t="s">
        <v>52</v>
      </c>
      <c r="T30" s="450">
        <v>83377.94</v>
      </c>
      <c r="U30" s="189">
        <v>40917</v>
      </c>
      <c r="V30" s="217">
        <v>40924</v>
      </c>
      <c r="W30" s="192">
        <v>40931</v>
      </c>
      <c r="X30" s="189">
        <v>40998</v>
      </c>
      <c r="Y30" s="189">
        <v>41362</v>
      </c>
      <c r="Z30" s="189"/>
    </row>
    <row r="31" spans="3:30" ht="12.75" customHeight="1">
      <c r="C31" s="542"/>
      <c r="D31" s="549"/>
      <c r="E31" s="598"/>
      <c r="F31" s="354"/>
      <c r="G31" s="510"/>
      <c r="H31" s="510"/>
      <c r="I31" s="476"/>
      <c r="J31" s="478"/>
      <c r="K31" s="478"/>
      <c r="L31" s="306" t="s">
        <v>25</v>
      </c>
      <c r="M31" s="141"/>
      <c r="N31" s="57"/>
      <c r="O31" s="57"/>
      <c r="P31" s="153"/>
      <c r="Q31" s="153"/>
      <c r="R31" s="57"/>
      <c r="S31" s="57"/>
      <c r="T31" s="450"/>
      <c r="U31" s="153"/>
      <c r="V31" s="178"/>
      <c r="W31" s="153"/>
      <c r="X31" s="148">
        <v>41212</v>
      </c>
      <c r="Y31" s="148">
        <v>41577</v>
      </c>
      <c r="Z31" s="153"/>
    </row>
    <row r="32" spans="3:30" ht="13.8">
      <c r="C32" s="543"/>
      <c r="D32" s="550"/>
      <c r="E32" s="599"/>
      <c r="F32" s="355"/>
      <c r="G32" s="511"/>
      <c r="H32" s="511"/>
      <c r="I32" s="477"/>
      <c r="J32" s="479"/>
      <c r="K32" s="479"/>
      <c r="L32" s="313" t="s">
        <v>22</v>
      </c>
      <c r="M32" s="141">
        <v>40882</v>
      </c>
      <c r="N32" s="57"/>
      <c r="O32" s="148" t="s">
        <v>52</v>
      </c>
      <c r="P32" s="153">
        <v>40952</v>
      </c>
      <c r="Q32" s="148">
        <v>40969</v>
      </c>
      <c r="R32" s="57">
        <v>40972</v>
      </c>
      <c r="S32" s="57"/>
      <c r="T32" s="451"/>
      <c r="U32" s="148">
        <v>40977</v>
      </c>
      <c r="V32" s="190">
        <v>40982</v>
      </c>
      <c r="W32" s="148">
        <v>40987</v>
      </c>
      <c r="X32" s="198"/>
      <c r="Y32" s="149"/>
      <c r="Z32" s="148"/>
    </row>
    <row r="33" spans="3:31" ht="15.6">
      <c r="C33" s="269"/>
      <c r="D33" s="270"/>
      <c r="E33" s="271"/>
      <c r="F33" s="255"/>
      <c r="G33" s="272"/>
      <c r="H33" s="273"/>
      <c r="I33" s="274"/>
      <c r="J33" s="274"/>
      <c r="K33" s="255"/>
      <c r="L33" s="317"/>
      <c r="M33" s="275"/>
      <c r="N33" s="276"/>
      <c r="O33" s="276"/>
      <c r="P33" s="277"/>
      <c r="Q33" s="265"/>
      <c r="R33" s="276"/>
      <c r="S33" s="276"/>
      <c r="T33" s="278"/>
      <c r="U33" s="265"/>
      <c r="V33" s="279"/>
      <c r="W33" s="265"/>
      <c r="X33" s="265"/>
      <c r="Y33" s="280"/>
      <c r="Z33" s="281"/>
    </row>
    <row r="34" spans="3:31" ht="12.75" customHeight="1">
      <c r="C34" s="541">
        <v>3</v>
      </c>
      <c r="D34" s="595" t="s">
        <v>109</v>
      </c>
      <c r="E34" s="551" t="s">
        <v>95</v>
      </c>
      <c r="F34" s="500"/>
      <c r="G34" s="506" t="s">
        <v>27</v>
      </c>
      <c r="H34" s="509" t="s">
        <v>92</v>
      </c>
      <c r="I34" s="480">
        <v>85897</v>
      </c>
      <c r="J34" s="480" t="s">
        <v>47</v>
      </c>
      <c r="K34" s="353" t="s">
        <v>28</v>
      </c>
      <c r="L34" s="318" t="s">
        <v>21</v>
      </c>
      <c r="M34" s="188">
        <v>40882</v>
      </c>
      <c r="N34" s="179" t="s">
        <v>31</v>
      </c>
      <c r="O34" s="187" t="s">
        <v>52</v>
      </c>
      <c r="P34" s="189">
        <v>40889</v>
      </c>
      <c r="Q34" s="191">
        <v>40903</v>
      </c>
      <c r="R34" s="179">
        <v>40910</v>
      </c>
      <c r="S34" s="179" t="s">
        <v>52</v>
      </c>
      <c r="T34" s="452">
        <v>85971.084878348513</v>
      </c>
      <c r="U34" s="189">
        <v>40917</v>
      </c>
      <c r="V34" s="179">
        <v>40924</v>
      </c>
      <c r="W34" s="192">
        <v>40931</v>
      </c>
      <c r="X34" s="189">
        <v>40998</v>
      </c>
      <c r="Y34" s="193">
        <v>41362</v>
      </c>
      <c r="Z34" s="148"/>
      <c r="AE34" s="8"/>
    </row>
    <row r="35" spans="3:31" ht="12.75" customHeight="1">
      <c r="C35" s="542"/>
      <c r="D35" s="596"/>
      <c r="E35" s="598"/>
      <c r="F35" s="501"/>
      <c r="G35" s="507"/>
      <c r="H35" s="510"/>
      <c r="I35" s="476"/>
      <c r="J35" s="476"/>
      <c r="K35" s="354"/>
      <c r="L35" s="318" t="s">
        <v>25</v>
      </c>
      <c r="M35" s="141"/>
      <c r="N35" s="57"/>
      <c r="O35" s="57"/>
      <c r="P35" s="153"/>
      <c r="Q35" s="153"/>
      <c r="R35" s="57"/>
      <c r="S35" s="57"/>
      <c r="T35" s="453"/>
      <c r="U35" s="153"/>
      <c r="V35" s="178"/>
      <c r="W35" s="153"/>
      <c r="X35" s="148">
        <v>41212</v>
      </c>
      <c r="Y35" s="148">
        <v>41577</v>
      </c>
      <c r="Z35" s="153"/>
    </row>
    <row r="36" spans="3:31" ht="13.8">
      <c r="C36" s="543"/>
      <c r="D36" s="597"/>
      <c r="E36" s="599"/>
      <c r="F36" s="502"/>
      <c r="G36" s="508"/>
      <c r="H36" s="511"/>
      <c r="I36" s="477"/>
      <c r="J36" s="477"/>
      <c r="K36" s="355"/>
      <c r="L36" s="319" t="s">
        <v>22</v>
      </c>
      <c r="M36" s="141">
        <v>40882</v>
      </c>
      <c r="N36" s="57"/>
      <c r="O36" s="148" t="s">
        <v>52</v>
      </c>
      <c r="P36" s="153">
        <v>40952</v>
      </c>
      <c r="Q36" s="148">
        <v>40969</v>
      </c>
      <c r="R36" s="57">
        <v>40972</v>
      </c>
      <c r="S36" s="57"/>
      <c r="T36" s="454"/>
      <c r="U36" s="148">
        <v>40977</v>
      </c>
      <c r="V36" s="190">
        <v>40982</v>
      </c>
      <c r="W36" s="148">
        <v>40987</v>
      </c>
      <c r="X36" s="198"/>
      <c r="Y36" s="149"/>
      <c r="Z36" s="126"/>
    </row>
    <row r="37" spans="3:31" ht="15.6">
      <c r="C37" s="269"/>
      <c r="D37" s="270"/>
      <c r="E37" s="271"/>
      <c r="F37" s="255"/>
      <c r="G37" s="272"/>
      <c r="H37" s="273"/>
      <c r="I37" s="274"/>
      <c r="J37" s="274"/>
      <c r="K37" s="255"/>
      <c r="L37" s="317"/>
      <c r="M37" s="275"/>
      <c r="N37" s="276"/>
      <c r="O37" s="276"/>
      <c r="P37" s="277"/>
      <c r="Q37" s="265"/>
      <c r="R37" s="276"/>
      <c r="S37" s="276"/>
      <c r="T37" s="278"/>
      <c r="U37" s="265"/>
      <c r="V37" s="279"/>
      <c r="W37" s="265"/>
      <c r="X37" s="265"/>
      <c r="Y37" s="280"/>
      <c r="Z37" s="281"/>
    </row>
    <row r="38" spans="3:31" ht="15.6">
      <c r="C38" s="520">
        <v>4</v>
      </c>
      <c r="D38" s="595" t="s">
        <v>106</v>
      </c>
      <c r="E38" s="551" t="s">
        <v>132</v>
      </c>
      <c r="F38" s="353"/>
      <c r="G38" s="506" t="s">
        <v>27</v>
      </c>
      <c r="H38" s="509" t="s">
        <v>92</v>
      </c>
      <c r="I38" s="480">
        <v>85897</v>
      </c>
      <c r="J38" s="480" t="s">
        <v>47</v>
      </c>
      <c r="K38" s="353" t="s">
        <v>28</v>
      </c>
      <c r="L38" s="306" t="s">
        <v>21</v>
      </c>
      <c r="M38" s="188">
        <v>40882</v>
      </c>
      <c r="N38" s="179" t="s">
        <v>31</v>
      </c>
      <c r="O38" s="187" t="s">
        <v>52</v>
      </c>
      <c r="P38" s="189">
        <v>40889</v>
      </c>
      <c r="Q38" s="191">
        <v>40903</v>
      </c>
      <c r="R38" s="179">
        <v>40910</v>
      </c>
      <c r="S38" s="179" t="s">
        <v>52</v>
      </c>
      <c r="T38" s="452">
        <v>84682.19362614768</v>
      </c>
      <c r="U38" s="189">
        <v>40917</v>
      </c>
      <c r="V38" s="179">
        <v>40924</v>
      </c>
      <c r="W38" s="192">
        <v>40931</v>
      </c>
      <c r="X38" s="189">
        <v>40998</v>
      </c>
      <c r="Y38" s="193">
        <v>41362</v>
      </c>
      <c r="Z38" s="148"/>
    </row>
    <row r="39" spans="3:31" ht="13.8">
      <c r="C39" s="520"/>
      <c r="D39" s="600"/>
      <c r="E39" s="598"/>
      <c r="F39" s="354"/>
      <c r="G39" s="507"/>
      <c r="H39" s="510"/>
      <c r="I39" s="476"/>
      <c r="J39" s="476"/>
      <c r="K39" s="354"/>
      <c r="L39" s="306" t="s">
        <v>25</v>
      </c>
      <c r="M39" s="141"/>
      <c r="N39" s="57"/>
      <c r="O39" s="57"/>
      <c r="P39" s="153"/>
      <c r="Q39" s="153"/>
      <c r="R39" s="57"/>
      <c r="S39" s="57"/>
      <c r="T39" s="453"/>
      <c r="U39" s="153"/>
      <c r="V39" s="178"/>
      <c r="W39" s="153"/>
      <c r="X39" s="148">
        <v>41212</v>
      </c>
      <c r="Y39" s="148">
        <v>41577</v>
      </c>
      <c r="Z39" s="153"/>
    </row>
    <row r="40" spans="3:31" ht="13.8">
      <c r="C40" s="520"/>
      <c r="D40" s="601"/>
      <c r="E40" s="599"/>
      <c r="F40" s="355"/>
      <c r="G40" s="508"/>
      <c r="H40" s="511"/>
      <c r="I40" s="477"/>
      <c r="J40" s="477"/>
      <c r="K40" s="355"/>
      <c r="L40" s="313" t="s">
        <v>22</v>
      </c>
      <c r="M40" s="141">
        <v>40882</v>
      </c>
      <c r="N40" s="57"/>
      <c r="O40" s="57" t="s">
        <v>52</v>
      </c>
      <c r="P40" s="153">
        <v>40952</v>
      </c>
      <c r="Q40" s="148">
        <v>40969</v>
      </c>
      <c r="R40" s="57">
        <v>40972</v>
      </c>
      <c r="S40" s="57"/>
      <c r="T40" s="454"/>
      <c r="U40" s="148">
        <v>40977</v>
      </c>
      <c r="V40" s="190">
        <v>40982</v>
      </c>
      <c r="W40" s="148">
        <v>40987</v>
      </c>
      <c r="X40" s="198"/>
      <c r="Y40" s="149"/>
      <c r="Z40" s="126"/>
    </row>
    <row r="41" spans="3:31" ht="15.6">
      <c r="C41" s="269"/>
      <c r="D41" s="270"/>
      <c r="E41" s="271"/>
      <c r="F41" s="255"/>
      <c r="G41" s="272"/>
      <c r="H41" s="273"/>
      <c r="I41" s="274"/>
      <c r="J41" s="274"/>
      <c r="K41" s="255"/>
      <c r="L41" s="317"/>
      <c r="M41" s="275"/>
      <c r="N41" s="276"/>
      <c r="O41" s="276"/>
      <c r="P41" s="277"/>
      <c r="Q41" s="265"/>
      <c r="R41" s="276"/>
      <c r="S41" s="276"/>
      <c r="T41" s="278"/>
      <c r="U41" s="265"/>
      <c r="V41" s="279"/>
      <c r="W41" s="265"/>
      <c r="X41" s="265"/>
      <c r="Y41" s="280"/>
      <c r="Z41" s="281"/>
    </row>
    <row r="42" spans="3:31" ht="13.8">
      <c r="C42" s="520">
        <v>5</v>
      </c>
      <c r="D42" s="548" t="s">
        <v>122</v>
      </c>
      <c r="E42" s="551" t="s">
        <v>133</v>
      </c>
      <c r="F42" s="353"/>
      <c r="G42" s="506" t="s">
        <v>27</v>
      </c>
      <c r="H42" s="617" t="s">
        <v>92</v>
      </c>
      <c r="I42" s="480">
        <v>73647.58</v>
      </c>
      <c r="J42" s="480" t="s">
        <v>47</v>
      </c>
      <c r="K42" s="353" t="s">
        <v>28</v>
      </c>
      <c r="L42" s="306" t="s">
        <v>21</v>
      </c>
      <c r="M42" s="141">
        <v>40889</v>
      </c>
      <c r="N42" s="57" t="s">
        <v>31</v>
      </c>
      <c r="O42" s="57" t="s">
        <v>31</v>
      </c>
      <c r="P42" s="148">
        <v>40896</v>
      </c>
      <c r="Q42" s="148">
        <v>40910</v>
      </c>
      <c r="R42" s="57">
        <v>40917</v>
      </c>
      <c r="S42" s="57" t="s">
        <v>52</v>
      </c>
      <c r="T42" s="455">
        <v>72476.87</v>
      </c>
      <c r="U42" s="148">
        <v>40924</v>
      </c>
      <c r="V42" s="57">
        <v>40931</v>
      </c>
      <c r="W42" s="153">
        <v>40945</v>
      </c>
      <c r="X42" s="148">
        <v>41059</v>
      </c>
      <c r="Y42" s="149">
        <v>41424</v>
      </c>
      <c r="Z42" s="148"/>
    </row>
    <row r="43" spans="3:31" ht="13.8">
      <c r="C43" s="520"/>
      <c r="D43" s="549"/>
      <c r="E43" s="598"/>
      <c r="F43" s="354"/>
      <c r="G43" s="507"/>
      <c r="H43" s="618"/>
      <c r="I43" s="476"/>
      <c r="J43" s="476"/>
      <c r="K43" s="354"/>
      <c r="L43" s="306" t="s">
        <v>25</v>
      </c>
      <c r="M43" s="141"/>
      <c r="N43" s="57"/>
      <c r="O43" s="57"/>
      <c r="P43" s="153"/>
      <c r="Q43" s="153"/>
      <c r="R43" s="57"/>
      <c r="S43" s="57"/>
      <c r="T43" s="450"/>
      <c r="U43" s="153"/>
      <c r="V43" s="178"/>
      <c r="W43" s="153"/>
      <c r="X43" s="148">
        <v>41212</v>
      </c>
      <c r="Y43" s="148">
        <v>41577</v>
      </c>
      <c r="Z43" s="153"/>
    </row>
    <row r="44" spans="3:31" ht="13.8">
      <c r="C44" s="520"/>
      <c r="D44" s="550"/>
      <c r="E44" s="599"/>
      <c r="F44" s="355"/>
      <c r="G44" s="508"/>
      <c r="H44" s="619"/>
      <c r="I44" s="477"/>
      <c r="J44" s="477"/>
      <c r="K44" s="355"/>
      <c r="L44" s="313" t="s">
        <v>22</v>
      </c>
      <c r="M44" s="141">
        <v>40882</v>
      </c>
      <c r="N44" s="57"/>
      <c r="O44" s="57" t="s">
        <v>52</v>
      </c>
      <c r="P44" s="153">
        <v>40952</v>
      </c>
      <c r="Q44" s="148">
        <v>40969</v>
      </c>
      <c r="R44" s="57">
        <v>40972</v>
      </c>
      <c r="S44" s="57"/>
      <c r="T44" s="451"/>
      <c r="U44" s="148">
        <v>40977</v>
      </c>
      <c r="V44" s="190">
        <v>40982</v>
      </c>
      <c r="W44" s="148">
        <v>40987</v>
      </c>
      <c r="X44" s="198"/>
      <c r="Y44" s="149"/>
      <c r="Z44" s="126"/>
    </row>
    <row r="45" spans="3:31" ht="15.6">
      <c r="C45" s="269"/>
      <c r="D45" s="270"/>
      <c r="E45" s="271"/>
      <c r="F45" s="255"/>
      <c r="G45" s="272"/>
      <c r="H45" s="273"/>
      <c r="I45" s="274"/>
      <c r="J45" s="274"/>
      <c r="K45" s="255"/>
      <c r="L45" s="317"/>
      <c r="M45" s="275"/>
      <c r="N45" s="276"/>
      <c r="O45" s="276"/>
      <c r="P45" s="277"/>
      <c r="Q45" s="265"/>
      <c r="R45" s="276"/>
      <c r="S45" s="276"/>
      <c r="T45" s="278"/>
      <c r="U45" s="265"/>
      <c r="V45" s="279"/>
      <c r="W45" s="265"/>
      <c r="X45" s="265"/>
      <c r="Y45" s="280"/>
      <c r="Z45" s="281"/>
    </row>
    <row r="46" spans="3:31" ht="15.75" customHeight="1">
      <c r="C46" s="520">
        <v>6</v>
      </c>
      <c r="D46" s="548" t="s">
        <v>121</v>
      </c>
      <c r="E46" s="551" t="s">
        <v>134</v>
      </c>
      <c r="F46" s="353"/>
      <c r="G46" s="506" t="s">
        <v>27</v>
      </c>
      <c r="H46" s="509" t="s">
        <v>92</v>
      </c>
      <c r="I46" s="480">
        <v>80897</v>
      </c>
      <c r="J46" s="480" t="s">
        <v>47</v>
      </c>
      <c r="K46" s="353" t="s">
        <v>28</v>
      </c>
      <c r="L46" s="306" t="s">
        <v>21</v>
      </c>
      <c r="M46" s="141">
        <v>40889</v>
      </c>
      <c r="N46" s="57" t="s">
        <v>31</v>
      </c>
      <c r="O46" s="57" t="s">
        <v>31</v>
      </c>
      <c r="P46" s="148">
        <v>40896</v>
      </c>
      <c r="Q46" s="148">
        <v>40910</v>
      </c>
      <c r="R46" s="57">
        <v>40917</v>
      </c>
      <c r="S46" s="57" t="s">
        <v>52</v>
      </c>
      <c r="T46" s="455">
        <v>79785.588523757193</v>
      </c>
      <c r="U46" s="148">
        <v>40924</v>
      </c>
      <c r="V46" s="57">
        <v>40931</v>
      </c>
      <c r="W46" s="153">
        <v>40945</v>
      </c>
      <c r="X46" s="148">
        <v>41059</v>
      </c>
      <c r="Y46" s="149">
        <v>41424</v>
      </c>
      <c r="Z46" s="148"/>
    </row>
    <row r="47" spans="3:31" ht="13.8">
      <c r="C47" s="520"/>
      <c r="D47" s="549"/>
      <c r="E47" s="552"/>
      <c r="F47" s="354"/>
      <c r="G47" s="507"/>
      <c r="H47" s="510"/>
      <c r="I47" s="476"/>
      <c r="J47" s="476"/>
      <c r="K47" s="354"/>
      <c r="L47" s="306" t="s">
        <v>25</v>
      </c>
      <c r="M47" s="141"/>
      <c r="N47" s="57"/>
      <c r="O47" s="57"/>
      <c r="P47" s="153"/>
      <c r="Q47" s="153"/>
      <c r="R47" s="57"/>
      <c r="S47" s="57"/>
      <c r="T47" s="450"/>
      <c r="U47" s="153"/>
      <c r="V47" s="178"/>
      <c r="W47" s="153"/>
      <c r="X47" s="148">
        <v>41212</v>
      </c>
      <c r="Y47" s="148">
        <v>41577</v>
      </c>
      <c r="Z47" s="153"/>
    </row>
    <row r="48" spans="3:31" ht="18" customHeight="1">
      <c r="C48" s="531"/>
      <c r="D48" s="550"/>
      <c r="E48" s="553"/>
      <c r="F48" s="355"/>
      <c r="G48" s="508"/>
      <c r="H48" s="511"/>
      <c r="I48" s="477"/>
      <c r="J48" s="477"/>
      <c r="K48" s="355"/>
      <c r="L48" s="306" t="s">
        <v>22</v>
      </c>
      <c r="M48" s="141">
        <v>40882</v>
      </c>
      <c r="N48" s="57"/>
      <c r="O48" s="57" t="s">
        <v>52</v>
      </c>
      <c r="P48" s="153">
        <v>40952</v>
      </c>
      <c r="Q48" s="148">
        <v>40969</v>
      </c>
      <c r="R48" s="57">
        <v>40972</v>
      </c>
      <c r="S48" s="57"/>
      <c r="T48" s="451"/>
      <c r="U48" s="148">
        <v>40977</v>
      </c>
      <c r="V48" s="194">
        <v>40982</v>
      </c>
      <c r="W48" s="148">
        <v>40987</v>
      </c>
      <c r="X48" s="198"/>
      <c r="Y48" s="149"/>
      <c r="Z48" s="195"/>
    </row>
    <row r="49" spans="3:58" ht="18" customHeight="1">
      <c r="C49" s="269"/>
      <c r="D49" s="270"/>
      <c r="E49" s="271"/>
      <c r="F49" s="255"/>
      <c r="G49" s="272"/>
      <c r="H49" s="273"/>
      <c r="I49" s="274"/>
      <c r="J49" s="274"/>
      <c r="K49" s="255"/>
      <c r="L49" s="317"/>
      <c r="M49" s="275"/>
      <c r="N49" s="276"/>
      <c r="O49" s="276"/>
      <c r="P49" s="277"/>
      <c r="Q49" s="265"/>
      <c r="R49" s="276"/>
      <c r="S49" s="276"/>
      <c r="T49" s="278"/>
      <c r="U49" s="265"/>
      <c r="V49" s="279"/>
      <c r="W49" s="265"/>
      <c r="X49" s="265"/>
      <c r="Y49" s="280"/>
      <c r="Z49" s="281"/>
    </row>
    <row r="50" spans="3:58" ht="18" customHeight="1">
      <c r="C50" s="611">
        <v>7</v>
      </c>
      <c r="D50" s="572" t="s">
        <v>137</v>
      </c>
      <c r="E50" s="614" t="s">
        <v>135</v>
      </c>
      <c r="F50" s="375" t="s">
        <v>147</v>
      </c>
      <c r="G50" s="378" t="s">
        <v>27</v>
      </c>
      <c r="H50" s="378" t="s">
        <v>50</v>
      </c>
      <c r="I50" s="381">
        <v>329484</v>
      </c>
      <c r="J50" s="384" t="s">
        <v>47</v>
      </c>
      <c r="K50" s="384" t="s">
        <v>28</v>
      </c>
      <c r="L50" s="306" t="s">
        <v>21</v>
      </c>
      <c r="M50" s="57">
        <v>40884</v>
      </c>
      <c r="N50" s="57" t="s">
        <v>31</v>
      </c>
      <c r="O50" s="148">
        <v>40891</v>
      </c>
      <c r="P50" s="148">
        <v>40891</v>
      </c>
      <c r="Q50" s="148">
        <v>40921</v>
      </c>
      <c r="R50" s="148">
        <v>40932</v>
      </c>
      <c r="S50" s="57"/>
      <c r="T50" s="387">
        <v>311645.21999999997</v>
      </c>
      <c r="U50" s="148">
        <v>40939</v>
      </c>
      <c r="V50" s="57">
        <v>40947</v>
      </c>
      <c r="W50" s="148">
        <v>40968</v>
      </c>
      <c r="X50" s="148">
        <v>41029</v>
      </c>
      <c r="Y50" s="149">
        <v>41394</v>
      </c>
      <c r="Z50" s="84"/>
    </row>
    <row r="51" spans="3:58" ht="18" customHeight="1">
      <c r="C51" s="612"/>
      <c r="D51" s="573"/>
      <c r="E51" s="615"/>
      <c r="F51" s="376"/>
      <c r="G51" s="379"/>
      <c r="H51" s="379"/>
      <c r="I51" s="382"/>
      <c r="J51" s="385"/>
      <c r="K51" s="385"/>
      <c r="L51" s="306" t="s">
        <v>25</v>
      </c>
      <c r="M51" s="56"/>
      <c r="N51" s="57"/>
      <c r="O51" s="180"/>
      <c r="P51" s="59"/>
      <c r="Q51" s="58"/>
      <c r="R51" s="57"/>
      <c r="S51" s="57"/>
      <c r="T51" s="388"/>
      <c r="U51" s="58"/>
      <c r="V51" s="175"/>
      <c r="W51" s="58"/>
      <c r="X51" s="311">
        <v>41274</v>
      </c>
      <c r="Y51" s="325">
        <v>41639</v>
      </c>
      <c r="Z51" s="84"/>
    </row>
    <row r="52" spans="3:58" s="88" customFormat="1" ht="17.25" customHeight="1">
      <c r="C52" s="613"/>
      <c r="D52" s="574"/>
      <c r="E52" s="616"/>
      <c r="F52" s="377"/>
      <c r="G52" s="380"/>
      <c r="H52" s="380"/>
      <c r="I52" s="383"/>
      <c r="J52" s="386"/>
      <c r="K52" s="386"/>
      <c r="L52" s="313" t="s">
        <v>22</v>
      </c>
      <c r="M52" s="151">
        <v>40884</v>
      </c>
      <c r="N52" s="216" t="s">
        <v>31</v>
      </c>
      <c r="O52" s="198">
        <v>40924</v>
      </c>
      <c r="P52" s="152">
        <v>40924</v>
      </c>
      <c r="Q52" s="152">
        <v>40954</v>
      </c>
      <c r="R52" s="202">
        <v>40959</v>
      </c>
      <c r="S52" s="154"/>
      <c r="T52" s="389"/>
      <c r="U52" s="152">
        <v>40977</v>
      </c>
      <c r="V52" s="185">
        <v>40982</v>
      </c>
      <c r="W52" s="152">
        <v>40987</v>
      </c>
      <c r="X52" s="148"/>
      <c r="Y52" s="149"/>
      <c r="Z52" s="126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</row>
    <row r="53" spans="3:58" s="88" customFormat="1" ht="15.6">
      <c r="C53" s="610"/>
      <c r="D53" s="548" t="s">
        <v>123</v>
      </c>
      <c r="E53" s="551"/>
      <c r="F53" s="375" t="s">
        <v>129</v>
      </c>
      <c r="G53" s="150"/>
      <c r="H53" s="154"/>
      <c r="I53" s="456">
        <v>82371</v>
      </c>
      <c r="J53" s="139"/>
      <c r="K53" s="139"/>
      <c r="L53" s="320"/>
      <c r="M53" s="198"/>
      <c r="N53" s="180"/>
      <c r="O53" s="198"/>
      <c r="P53" s="198"/>
      <c r="Q53" s="198"/>
      <c r="R53" s="198"/>
      <c r="S53" s="180"/>
      <c r="T53" s="447">
        <v>77874.38</v>
      </c>
      <c r="U53" s="198"/>
      <c r="V53" s="180"/>
      <c r="W53" s="198"/>
      <c r="X53" s="198"/>
      <c r="Y53" s="207"/>
      <c r="Z53" s="148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</row>
    <row r="54" spans="3:58" s="88" customFormat="1" ht="15.6">
      <c r="C54" s="610"/>
      <c r="D54" s="549"/>
      <c r="E54" s="598"/>
      <c r="F54" s="376"/>
      <c r="G54" s="2"/>
      <c r="H54" s="2"/>
      <c r="I54" s="457"/>
      <c r="J54" s="173"/>
      <c r="K54" s="137"/>
      <c r="L54" s="320"/>
      <c r="M54" s="203"/>
      <c r="N54" s="180"/>
      <c r="O54" s="180"/>
      <c r="P54" s="198"/>
      <c r="Q54" s="198"/>
      <c r="R54" s="180"/>
      <c r="S54" s="205"/>
      <c r="T54" s="448"/>
      <c r="U54" s="198"/>
      <c r="V54" s="205"/>
      <c r="W54" s="198"/>
      <c r="X54" s="208"/>
      <c r="Y54" s="209"/>
      <c r="Z54" s="153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</row>
    <row r="55" spans="3:58" s="88" customFormat="1" ht="15.6">
      <c r="C55" s="610"/>
      <c r="D55" s="550"/>
      <c r="E55" s="599"/>
      <c r="F55" s="377"/>
      <c r="G55" s="2"/>
      <c r="H55" s="2"/>
      <c r="I55" s="458"/>
      <c r="J55" s="181"/>
      <c r="K55" s="154"/>
      <c r="L55" s="321"/>
      <c r="M55" s="204"/>
      <c r="N55" s="205"/>
      <c r="O55" s="198"/>
      <c r="P55" s="206"/>
      <c r="Q55" s="206"/>
      <c r="R55" s="205"/>
      <c r="S55" s="213"/>
      <c r="T55" s="449"/>
      <c r="U55" s="206"/>
      <c r="V55" s="214"/>
      <c r="W55" s="206"/>
      <c r="X55" s="213"/>
      <c r="Y55" s="213"/>
      <c r="Z55" s="126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</row>
    <row r="56" spans="3:58" s="88" customFormat="1" ht="15.75" customHeight="1">
      <c r="C56" s="610"/>
      <c r="D56" s="548" t="s">
        <v>125</v>
      </c>
      <c r="E56" s="551"/>
      <c r="F56" s="375" t="s">
        <v>130</v>
      </c>
      <c r="G56" s="2"/>
      <c r="H56" s="2"/>
      <c r="I56" s="459">
        <v>82371</v>
      </c>
      <c r="J56" s="173"/>
      <c r="K56" s="139"/>
      <c r="L56" s="320"/>
      <c r="M56" s="180"/>
      <c r="N56" s="180"/>
      <c r="O56" s="198"/>
      <c r="P56" s="198"/>
      <c r="Q56" s="198"/>
      <c r="R56" s="198"/>
      <c r="S56" s="180"/>
      <c r="T56" s="396">
        <v>77857.66</v>
      </c>
      <c r="U56" s="198"/>
      <c r="V56" s="180"/>
      <c r="W56" s="198"/>
      <c r="X56" s="198"/>
      <c r="Y56" s="207"/>
      <c r="Z56" s="148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</row>
    <row r="57" spans="3:58" s="88" customFormat="1" ht="15.6">
      <c r="C57" s="610"/>
      <c r="D57" s="549"/>
      <c r="E57" s="552"/>
      <c r="F57" s="376"/>
      <c r="G57" s="2"/>
      <c r="H57" s="2"/>
      <c r="I57" s="460"/>
      <c r="J57" s="173"/>
      <c r="K57" s="182"/>
      <c r="L57" s="320"/>
      <c r="M57" s="203"/>
      <c r="N57" s="180"/>
      <c r="O57" s="180"/>
      <c r="P57" s="198"/>
      <c r="Q57" s="198"/>
      <c r="R57" s="180"/>
      <c r="S57" s="180"/>
      <c r="T57" s="397"/>
      <c r="U57" s="198"/>
      <c r="V57" s="180"/>
      <c r="W57" s="198"/>
      <c r="X57" s="208"/>
      <c r="Y57" s="209"/>
      <c r="Z57" s="153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</row>
    <row r="58" spans="3:58" s="88" customFormat="1" ht="14.25" customHeight="1">
      <c r="C58" s="610"/>
      <c r="D58" s="550"/>
      <c r="E58" s="553"/>
      <c r="F58" s="377"/>
      <c r="G58" s="2"/>
      <c r="H58" s="2"/>
      <c r="I58" s="461"/>
      <c r="J58" s="139"/>
      <c r="K58" s="139"/>
      <c r="L58" s="321"/>
      <c r="M58" s="204"/>
      <c r="N58" s="180"/>
      <c r="O58" s="198"/>
      <c r="P58" s="198"/>
      <c r="Q58" s="206"/>
      <c r="R58" s="180"/>
      <c r="S58" s="180"/>
      <c r="T58" s="398"/>
      <c r="U58" s="206"/>
      <c r="V58" s="214"/>
      <c r="W58" s="206"/>
      <c r="X58" s="198"/>
      <c r="Y58" s="207"/>
      <c r="Z58" s="126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</row>
    <row r="59" spans="3:58" s="88" customFormat="1" ht="15.6">
      <c r="C59" s="610"/>
      <c r="D59" s="548" t="s">
        <v>126</v>
      </c>
      <c r="E59" s="551"/>
      <c r="F59" s="375" t="s">
        <v>131</v>
      </c>
      <c r="G59" s="2"/>
      <c r="H59" s="2"/>
      <c r="I59" s="441">
        <v>82371</v>
      </c>
      <c r="J59" s="139"/>
      <c r="K59" s="139"/>
      <c r="L59" s="320"/>
      <c r="M59" s="180"/>
      <c r="N59" s="180"/>
      <c r="O59" s="198"/>
      <c r="P59" s="198"/>
      <c r="Q59" s="198"/>
      <c r="R59" s="198"/>
      <c r="S59" s="180"/>
      <c r="T59" s="396">
        <v>77991</v>
      </c>
      <c r="U59" s="198"/>
      <c r="V59" s="180"/>
      <c r="W59" s="198"/>
      <c r="X59" s="198"/>
      <c r="Y59" s="207"/>
      <c r="Z59" s="148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</row>
    <row r="60" spans="3:58" s="88" customFormat="1" ht="15.6">
      <c r="C60" s="610"/>
      <c r="D60" s="549"/>
      <c r="E60" s="552"/>
      <c r="F60" s="376"/>
      <c r="G60" s="2"/>
      <c r="H60" s="2"/>
      <c r="I60" s="442"/>
      <c r="J60" s="139"/>
      <c r="K60" s="139"/>
      <c r="L60" s="320"/>
      <c r="M60" s="203"/>
      <c r="N60" s="180"/>
      <c r="O60" s="180"/>
      <c r="P60" s="198"/>
      <c r="Q60" s="198"/>
      <c r="R60" s="180"/>
      <c r="S60" s="180"/>
      <c r="T60" s="397"/>
      <c r="U60" s="198"/>
      <c r="V60" s="180"/>
      <c r="W60" s="198"/>
      <c r="X60" s="208"/>
      <c r="Y60" s="209"/>
      <c r="Z60" s="153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</row>
    <row r="61" spans="3:58" s="88" customFormat="1" ht="15.6">
      <c r="C61" s="610"/>
      <c r="D61" s="550"/>
      <c r="E61" s="553"/>
      <c r="F61" s="377"/>
      <c r="G61" s="2"/>
      <c r="H61" s="2"/>
      <c r="I61" s="443"/>
      <c r="J61" s="139"/>
      <c r="K61" s="139"/>
      <c r="L61" s="321"/>
      <c r="M61" s="204"/>
      <c r="N61" s="180"/>
      <c r="O61" s="198"/>
      <c r="P61" s="198"/>
      <c r="Q61" s="198"/>
      <c r="R61" s="180"/>
      <c r="S61" s="180"/>
      <c r="T61" s="398"/>
      <c r="U61" s="206"/>
      <c r="V61" s="214"/>
      <c r="W61" s="206"/>
      <c r="X61" s="198"/>
      <c r="Y61" s="207"/>
      <c r="Z61" s="126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</row>
    <row r="62" spans="3:58" s="88" customFormat="1" ht="15.6">
      <c r="C62" s="554"/>
      <c r="D62" s="548" t="s">
        <v>127</v>
      </c>
      <c r="E62" s="551"/>
      <c r="F62" s="375" t="s">
        <v>138</v>
      </c>
      <c r="G62" s="2"/>
      <c r="H62" s="2"/>
      <c r="I62" s="444">
        <v>82371</v>
      </c>
      <c r="J62" s="139"/>
      <c r="K62" s="139"/>
      <c r="L62" s="320"/>
      <c r="M62" s="203"/>
      <c r="N62" s="180"/>
      <c r="O62" s="198"/>
      <c r="P62" s="198"/>
      <c r="Q62" s="198"/>
      <c r="R62" s="198"/>
      <c r="S62" s="180"/>
      <c r="T62" s="399">
        <v>77922.179999999993</v>
      </c>
      <c r="U62" s="198"/>
      <c r="V62" s="180"/>
      <c r="W62" s="198"/>
      <c r="X62" s="198"/>
      <c r="Y62" s="207"/>
      <c r="Z62" s="148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</row>
    <row r="63" spans="3:58" s="88" customFormat="1" ht="15.6">
      <c r="C63" s="554"/>
      <c r="D63" s="549"/>
      <c r="E63" s="552"/>
      <c r="F63" s="376"/>
      <c r="G63" s="2"/>
      <c r="H63" s="2"/>
      <c r="I63" s="445"/>
      <c r="J63" s="139"/>
      <c r="K63" s="139"/>
      <c r="L63" s="320"/>
      <c r="M63" s="203"/>
      <c r="N63" s="180"/>
      <c r="O63" s="180"/>
      <c r="P63" s="198"/>
      <c r="Q63" s="198"/>
      <c r="R63" s="180"/>
      <c r="S63" s="180"/>
      <c r="T63" s="400"/>
      <c r="U63" s="198"/>
      <c r="V63" s="180"/>
      <c r="W63" s="198"/>
      <c r="X63" s="208"/>
      <c r="Y63" s="209"/>
      <c r="Z63" s="153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</row>
    <row r="64" spans="3:58" s="88" customFormat="1" ht="15.6">
      <c r="C64" s="554"/>
      <c r="D64" s="550"/>
      <c r="E64" s="553"/>
      <c r="F64" s="377"/>
      <c r="G64" s="2"/>
      <c r="H64" s="2"/>
      <c r="I64" s="446"/>
      <c r="J64" s="139"/>
      <c r="K64" s="139"/>
      <c r="L64" s="321"/>
      <c r="M64" s="204"/>
      <c r="N64" s="180"/>
      <c r="O64" s="198"/>
      <c r="P64" s="198"/>
      <c r="Q64" s="198"/>
      <c r="R64" s="180"/>
      <c r="S64" s="180"/>
      <c r="T64" s="401"/>
      <c r="U64" s="206"/>
      <c r="V64" s="214"/>
      <c r="W64" s="206"/>
      <c r="X64" s="198"/>
      <c r="Y64" s="207"/>
      <c r="Z64" s="126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</row>
    <row r="65" spans="1:58" s="88" customFormat="1" ht="18" thickBot="1">
      <c r="A65" s="234"/>
      <c r="C65" s="269"/>
      <c r="D65" s="270"/>
      <c r="E65" s="271"/>
      <c r="F65" s="255"/>
      <c r="G65" s="272"/>
      <c r="H65" s="273"/>
      <c r="I65" s="274"/>
      <c r="J65" s="274"/>
      <c r="K65" s="255"/>
      <c r="L65" s="317"/>
      <c r="M65" s="275"/>
      <c r="N65" s="276"/>
      <c r="O65" s="276"/>
      <c r="P65" s="277"/>
      <c r="Q65" s="265"/>
      <c r="R65" s="276"/>
      <c r="S65" s="276"/>
      <c r="T65" s="278"/>
      <c r="U65" s="265"/>
      <c r="V65" s="279"/>
      <c r="W65" s="265"/>
      <c r="X65" s="265"/>
      <c r="Y65" s="280"/>
      <c r="Z65" s="281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</row>
    <row r="66" spans="1:58" ht="24" customHeight="1">
      <c r="A66" s="83"/>
      <c r="C66" s="105"/>
      <c r="D66" s="106" t="s">
        <v>103</v>
      </c>
      <c r="E66" s="107"/>
      <c r="F66" s="108"/>
      <c r="G66" s="108"/>
      <c r="H66" s="108"/>
      <c r="I66" s="109"/>
      <c r="J66" s="110"/>
      <c r="K66" s="110"/>
      <c r="L66" s="322"/>
      <c r="M66" s="111"/>
      <c r="N66" s="111"/>
      <c r="O66" s="111"/>
      <c r="P66" s="111"/>
      <c r="Q66" s="112"/>
      <c r="R66" s="111"/>
      <c r="S66" s="111"/>
      <c r="T66" s="111"/>
      <c r="U66" s="111"/>
      <c r="V66" s="111"/>
      <c r="W66" s="112"/>
      <c r="X66" s="112"/>
      <c r="Y66" s="112"/>
      <c r="Z66" s="113"/>
    </row>
    <row r="67" spans="1:58" ht="13.8">
      <c r="C67" s="541">
        <v>8</v>
      </c>
      <c r="D67" s="537" t="s">
        <v>141</v>
      </c>
      <c r="E67" s="545" t="s">
        <v>100</v>
      </c>
      <c r="F67" s="353"/>
      <c r="G67" s="353" t="s">
        <v>27</v>
      </c>
      <c r="H67" s="353" t="s">
        <v>50</v>
      </c>
      <c r="I67" s="494">
        <f>(15000000/5)/16.9254</f>
        <v>177248.3959020171</v>
      </c>
      <c r="J67" s="402" t="s">
        <v>47</v>
      </c>
      <c r="K67" s="402" t="s">
        <v>47</v>
      </c>
      <c r="L67" s="306" t="s">
        <v>21</v>
      </c>
      <c r="M67" s="51">
        <v>40890</v>
      </c>
      <c r="N67" s="25" t="s">
        <v>31</v>
      </c>
      <c r="O67" s="52">
        <v>40900</v>
      </c>
      <c r="P67" s="52">
        <v>40900</v>
      </c>
      <c r="Q67" s="30">
        <v>40931</v>
      </c>
      <c r="R67" s="53">
        <v>40946</v>
      </c>
      <c r="S67" s="25" t="s">
        <v>52</v>
      </c>
      <c r="T67" s="393">
        <f>2195860/16.9254</f>
        <v>129737.55420846774</v>
      </c>
      <c r="U67" s="30">
        <v>40954</v>
      </c>
      <c r="V67" s="53">
        <v>40969</v>
      </c>
      <c r="W67" s="30">
        <v>40989</v>
      </c>
      <c r="X67" s="52">
        <v>41173</v>
      </c>
      <c r="Y67" s="52">
        <v>41540</v>
      </c>
      <c r="Z67" s="52"/>
    </row>
    <row r="68" spans="1:58" ht="13.8">
      <c r="C68" s="542"/>
      <c r="D68" s="538"/>
      <c r="E68" s="546"/>
      <c r="F68" s="354"/>
      <c r="G68" s="354"/>
      <c r="H68" s="354"/>
      <c r="I68" s="495"/>
      <c r="J68" s="403"/>
      <c r="K68" s="403"/>
      <c r="L68" s="306" t="s">
        <v>25</v>
      </c>
      <c r="M68" s="33"/>
      <c r="N68" s="25"/>
      <c r="O68" s="25"/>
      <c r="P68" s="119"/>
      <c r="Q68" s="119"/>
      <c r="R68" s="25"/>
      <c r="S68" s="25"/>
      <c r="T68" s="394"/>
      <c r="U68" s="30"/>
      <c r="V68" s="25"/>
      <c r="W68" s="52"/>
      <c r="X68" s="198">
        <v>41243</v>
      </c>
      <c r="Y68" s="198">
        <v>41608</v>
      </c>
      <c r="Z68" s="59"/>
    </row>
    <row r="69" spans="1:58" ht="13.8">
      <c r="C69" s="543"/>
      <c r="D69" s="544"/>
      <c r="E69" s="547"/>
      <c r="F69" s="355"/>
      <c r="G69" s="355"/>
      <c r="H69" s="355"/>
      <c r="I69" s="496"/>
      <c r="J69" s="404"/>
      <c r="K69" s="404"/>
      <c r="L69" s="313" t="s">
        <v>22</v>
      </c>
      <c r="M69" s="51">
        <v>40890</v>
      </c>
      <c r="N69" s="25"/>
      <c r="O69" s="199">
        <v>41077</v>
      </c>
      <c r="P69" s="124">
        <v>41077</v>
      </c>
      <c r="Q69" s="30">
        <v>41122</v>
      </c>
      <c r="R69" s="53">
        <v>41135</v>
      </c>
      <c r="S69" s="25"/>
      <c r="T69" s="395"/>
      <c r="U69" s="30">
        <v>41145</v>
      </c>
      <c r="V69" s="53">
        <v>41152</v>
      </c>
      <c r="W69" s="52">
        <v>41157</v>
      </c>
      <c r="X69" s="58"/>
      <c r="Y69" s="58"/>
      <c r="Z69" s="61"/>
    </row>
    <row r="70" spans="1:58" ht="15.6">
      <c r="C70" s="269"/>
      <c r="D70" s="270"/>
      <c r="E70" s="271"/>
      <c r="F70" s="255"/>
      <c r="G70" s="272"/>
      <c r="H70" s="273"/>
      <c r="I70" s="274"/>
      <c r="J70" s="274"/>
      <c r="K70" s="255"/>
      <c r="L70" s="317"/>
      <c r="M70" s="275"/>
      <c r="N70" s="276"/>
      <c r="O70" s="276"/>
      <c r="P70" s="277"/>
      <c r="Q70" s="265"/>
      <c r="R70" s="276"/>
      <c r="S70" s="276"/>
      <c r="T70" s="278"/>
      <c r="U70" s="265"/>
      <c r="V70" s="279"/>
      <c r="W70" s="265"/>
      <c r="X70" s="265"/>
      <c r="Y70" s="280"/>
      <c r="Z70" s="281"/>
    </row>
    <row r="71" spans="1:58" ht="13.8">
      <c r="C71" s="541">
        <v>9</v>
      </c>
      <c r="D71" s="537" t="s">
        <v>140</v>
      </c>
      <c r="E71" s="545" t="s">
        <v>99</v>
      </c>
      <c r="F71" s="353"/>
      <c r="G71" s="353" t="s">
        <v>27</v>
      </c>
      <c r="H71" s="353" t="s">
        <v>50</v>
      </c>
      <c r="I71" s="494">
        <f>180000</f>
        <v>180000</v>
      </c>
      <c r="J71" s="402" t="s">
        <v>47</v>
      </c>
      <c r="K71" s="402" t="s">
        <v>47</v>
      </c>
      <c r="L71" s="306" t="s">
        <v>21</v>
      </c>
      <c r="M71" s="51">
        <v>40890</v>
      </c>
      <c r="N71" s="25" t="s">
        <v>31</v>
      </c>
      <c r="O71" s="52">
        <v>40900</v>
      </c>
      <c r="P71" s="52">
        <v>40900</v>
      </c>
      <c r="Q71" s="30">
        <v>40931</v>
      </c>
      <c r="R71" s="53">
        <v>40946</v>
      </c>
      <c r="S71" s="25" t="s">
        <v>52</v>
      </c>
      <c r="T71" s="393">
        <v>129737.55</v>
      </c>
      <c r="U71" s="30">
        <v>40954</v>
      </c>
      <c r="V71" s="53">
        <v>40969</v>
      </c>
      <c r="W71" s="30">
        <v>40989</v>
      </c>
      <c r="X71" s="52">
        <v>41173</v>
      </c>
      <c r="Y71" s="52">
        <v>41540</v>
      </c>
      <c r="Z71" s="52"/>
    </row>
    <row r="72" spans="1:58" ht="13.8">
      <c r="C72" s="542"/>
      <c r="D72" s="538"/>
      <c r="E72" s="546"/>
      <c r="F72" s="354"/>
      <c r="G72" s="354"/>
      <c r="H72" s="354"/>
      <c r="I72" s="495"/>
      <c r="J72" s="403"/>
      <c r="K72" s="403"/>
      <c r="L72" s="306" t="s">
        <v>25</v>
      </c>
      <c r="M72" s="33"/>
      <c r="N72" s="25"/>
      <c r="O72" s="25"/>
      <c r="P72" s="119"/>
      <c r="Q72" s="119"/>
      <c r="R72" s="25"/>
      <c r="S72" s="25"/>
      <c r="T72" s="394"/>
      <c r="U72" s="30"/>
      <c r="V72" s="25"/>
      <c r="W72" s="52"/>
      <c r="X72" s="198">
        <v>41243</v>
      </c>
      <c r="Y72" s="198">
        <v>41608</v>
      </c>
      <c r="Z72" s="59"/>
    </row>
    <row r="73" spans="1:58" ht="13.8">
      <c r="C73" s="543"/>
      <c r="D73" s="544"/>
      <c r="E73" s="547"/>
      <c r="F73" s="355"/>
      <c r="G73" s="355"/>
      <c r="H73" s="355"/>
      <c r="I73" s="496"/>
      <c r="J73" s="404"/>
      <c r="K73" s="404"/>
      <c r="L73" s="313" t="s">
        <v>22</v>
      </c>
      <c r="M73" s="51">
        <v>40890</v>
      </c>
      <c r="N73" s="25"/>
      <c r="O73" s="199">
        <v>41077</v>
      </c>
      <c r="P73" s="124">
        <v>41077</v>
      </c>
      <c r="Q73" s="30">
        <v>41122</v>
      </c>
      <c r="R73" s="53">
        <v>41135</v>
      </c>
      <c r="S73" s="25"/>
      <c r="T73" s="395"/>
      <c r="U73" s="30">
        <v>41145</v>
      </c>
      <c r="V73" s="53">
        <v>41152</v>
      </c>
      <c r="W73" s="52">
        <v>41157</v>
      </c>
      <c r="X73" s="58"/>
      <c r="Y73" s="58"/>
      <c r="Z73" s="61"/>
    </row>
    <row r="74" spans="1:58" ht="15.6">
      <c r="C74" s="252"/>
      <c r="D74" s="267"/>
      <c r="E74" s="254"/>
      <c r="F74" s="255"/>
      <c r="G74" s="255"/>
      <c r="H74" s="255"/>
      <c r="I74" s="256"/>
      <c r="J74" s="257"/>
      <c r="K74" s="257"/>
      <c r="L74" s="323"/>
      <c r="M74" s="258"/>
      <c r="N74" s="259"/>
      <c r="O74" s="260"/>
      <c r="P74" s="261"/>
      <c r="Q74" s="262"/>
      <c r="R74" s="260"/>
      <c r="S74" s="259"/>
      <c r="T74" s="268"/>
      <c r="U74" s="262"/>
      <c r="V74" s="260"/>
      <c r="W74" s="264"/>
      <c r="X74" s="265"/>
      <c r="Y74" s="265"/>
      <c r="Z74" s="61"/>
    </row>
    <row r="75" spans="1:58" ht="13.8">
      <c r="C75" s="541">
        <v>10</v>
      </c>
      <c r="D75" s="537" t="s">
        <v>139</v>
      </c>
      <c r="E75" s="545" t="s">
        <v>96</v>
      </c>
      <c r="F75" s="353"/>
      <c r="G75" s="353" t="s">
        <v>27</v>
      </c>
      <c r="H75" s="353" t="s">
        <v>50</v>
      </c>
      <c r="I75" s="497">
        <v>163668.76999999999</v>
      </c>
      <c r="J75" s="402" t="s">
        <v>186</v>
      </c>
      <c r="K75" s="402" t="s">
        <v>186</v>
      </c>
      <c r="L75" s="306" t="s">
        <v>21</v>
      </c>
      <c r="M75" s="95">
        <v>40559</v>
      </c>
      <c r="N75" s="25" t="s">
        <v>31</v>
      </c>
      <c r="O75" s="97">
        <v>40954</v>
      </c>
      <c r="P75" s="97">
        <v>40954</v>
      </c>
      <c r="Q75" s="117">
        <v>40987</v>
      </c>
      <c r="R75" s="53">
        <v>41001</v>
      </c>
      <c r="S75" s="25" t="s">
        <v>52</v>
      </c>
      <c r="T75" s="393">
        <v>129737.55</v>
      </c>
      <c r="U75" s="117">
        <v>41008</v>
      </c>
      <c r="V75" s="53">
        <v>41022</v>
      </c>
      <c r="W75" s="118">
        <v>41043</v>
      </c>
      <c r="X75" s="117">
        <v>41197</v>
      </c>
      <c r="Y75" s="117">
        <v>41562</v>
      </c>
      <c r="Z75" s="52"/>
    </row>
    <row r="76" spans="1:58" ht="13.8">
      <c r="C76" s="542"/>
      <c r="D76" s="538"/>
      <c r="E76" s="546"/>
      <c r="F76" s="354"/>
      <c r="G76" s="354"/>
      <c r="H76" s="354"/>
      <c r="I76" s="498"/>
      <c r="J76" s="403"/>
      <c r="K76" s="403"/>
      <c r="L76" s="306" t="s">
        <v>25</v>
      </c>
      <c r="M76" s="33"/>
      <c r="N76" s="25"/>
      <c r="O76" s="25"/>
      <c r="P76" s="119"/>
      <c r="Q76" s="119"/>
      <c r="R76" s="25"/>
      <c r="S76" s="25"/>
      <c r="T76" s="394"/>
      <c r="U76" s="196"/>
      <c r="V76" s="184"/>
      <c r="W76" s="197"/>
      <c r="X76" s="198">
        <v>41243</v>
      </c>
      <c r="Y76" s="198">
        <v>41608</v>
      </c>
      <c r="Z76" s="59"/>
    </row>
    <row r="77" spans="1:58" ht="21" customHeight="1">
      <c r="C77" s="543"/>
      <c r="D77" s="544"/>
      <c r="E77" s="547"/>
      <c r="F77" s="355"/>
      <c r="G77" s="355"/>
      <c r="H77" s="355"/>
      <c r="I77" s="499"/>
      <c r="J77" s="404"/>
      <c r="K77" s="404"/>
      <c r="L77" s="313" t="s">
        <v>22</v>
      </c>
      <c r="M77" s="51">
        <v>40890</v>
      </c>
      <c r="N77" s="25"/>
      <c r="O77" s="199">
        <v>41077</v>
      </c>
      <c r="P77" s="124">
        <v>41077</v>
      </c>
      <c r="Q77" s="30">
        <v>41122</v>
      </c>
      <c r="R77" s="199">
        <v>41135</v>
      </c>
      <c r="S77" s="25"/>
      <c r="T77" s="395"/>
      <c r="U77" s="282">
        <v>41145</v>
      </c>
      <c r="V77" s="283">
        <v>41152</v>
      </c>
      <c r="W77" s="284">
        <v>41157</v>
      </c>
      <c r="X77" s="198"/>
      <c r="Y77" s="198"/>
      <c r="Z77" s="61"/>
    </row>
    <row r="78" spans="1:58" ht="14.25" customHeight="1">
      <c r="C78" s="252"/>
      <c r="D78" s="253"/>
      <c r="E78" s="254"/>
      <c r="F78" s="255"/>
      <c r="G78" s="255"/>
      <c r="H78" s="255"/>
      <c r="I78" s="256"/>
      <c r="J78" s="257"/>
      <c r="K78" s="257"/>
      <c r="L78" s="323"/>
      <c r="M78" s="258"/>
      <c r="N78" s="259"/>
      <c r="O78" s="260"/>
      <c r="P78" s="261"/>
      <c r="Q78" s="262"/>
      <c r="R78" s="260"/>
      <c r="S78" s="259"/>
      <c r="T78" s="263"/>
      <c r="U78" s="262"/>
      <c r="V78" s="260"/>
      <c r="W78" s="264"/>
      <c r="X78" s="265"/>
      <c r="Y78" s="265"/>
      <c r="Z78" s="266"/>
    </row>
    <row r="79" spans="1:58" ht="13.8">
      <c r="C79" s="541">
        <v>11</v>
      </c>
      <c r="D79" s="555" t="s">
        <v>142</v>
      </c>
      <c r="E79" s="545" t="s">
        <v>97</v>
      </c>
      <c r="F79" s="353"/>
      <c r="G79" s="353" t="s">
        <v>27</v>
      </c>
      <c r="H79" s="353" t="s">
        <v>50</v>
      </c>
      <c r="I79" s="494">
        <f>175324.81</f>
        <v>175324.81</v>
      </c>
      <c r="J79" s="402" t="s">
        <v>47</v>
      </c>
      <c r="K79" s="402" t="s">
        <v>47</v>
      </c>
      <c r="L79" s="306" t="s">
        <v>21</v>
      </c>
      <c r="M79" s="95">
        <v>40559</v>
      </c>
      <c r="N79" s="25" t="s">
        <v>31</v>
      </c>
      <c r="O79" s="97">
        <v>40954</v>
      </c>
      <c r="P79" s="97">
        <v>40954</v>
      </c>
      <c r="Q79" s="117">
        <v>40987</v>
      </c>
      <c r="R79" s="53">
        <v>41001</v>
      </c>
      <c r="S79" s="25" t="s">
        <v>52</v>
      </c>
      <c r="T79" s="390">
        <v>129737.55</v>
      </c>
      <c r="U79" s="117">
        <v>41008</v>
      </c>
      <c r="V79" s="53">
        <v>41022</v>
      </c>
      <c r="W79" s="118">
        <v>41043</v>
      </c>
      <c r="X79" s="117">
        <v>41197</v>
      </c>
      <c r="Y79" s="117">
        <v>41562</v>
      </c>
      <c r="Z79" s="52"/>
    </row>
    <row r="80" spans="1:58" ht="13.8">
      <c r="C80" s="542"/>
      <c r="D80" s="556"/>
      <c r="E80" s="546"/>
      <c r="F80" s="354"/>
      <c r="G80" s="354"/>
      <c r="H80" s="354"/>
      <c r="I80" s="495"/>
      <c r="J80" s="403"/>
      <c r="K80" s="403"/>
      <c r="L80" s="306" t="s">
        <v>25</v>
      </c>
      <c r="M80" s="33"/>
      <c r="N80" s="25"/>
      <c r="O80" s="25"/>
      <c r="P80" s="119"/>
      <c r="Q80" s="119"/>
      <c r="R80" s="25"/>
      <c r="S80" s="25"/>
      <c r="T80" s="391"/>
      <c r="U80" s="30"/>
      <c r="V80" s="25"/>
      <c r="W80" s="52"/>
      <c r="X80" s="198">
        <v>41243</v>
      </c>
      <c r="Y80" s="58">
        <v>41608</v>
      </c>
      <c r="Z80" s="59"/>
    </row>
    <row r="81" spans="3:58" ht="23.25" customHeight="1">
      <c r="C81" s="543"/>
      <c r="D81" s="557"/>
      <c r="E81" s="547"/>
      <c r="F81" s="355"/>
      <c r="G81" s="355"/>
      <c r="H81" s="355"/>
      <c r="I81" s="496"/>
      <c r="J81" s="404"/>
      <c r="K81" s="404"/>
      <c r="L81" s="313" t="s">
        <v>22</v>
      </c>
      <c r="M81" s="51">
        <v>40890</v>
      </c>
      <c r="N81" s="25"/>
      <c r="O81" s="199">
        <v>41077</v>
      </c>
      <c r="P81" s="124">
        <v>41077</v>
      </c>
      <c r="Q81" s="30">
        <v>41122</v>
      </c>
      <c r="R81" s="53">
        <v>41135</v>
      </c>
      <c r="S81" s="25"/>
      <c r="T81" s="392"/>
      <c r="U81" s="30">
        <v>41145</v>
      </c>
      <c r="V81" s="53">
        <v>41152</v>
      </c>
      <c r="W81" s="52">
        <v>41157</v>
      </c>
      <c r="X81" s="58"/>
      <c r="Y81" s="58"/>
      <c r="Z81" s="61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3:58" ht="15.6">
      <c r="C82" s="252"/>
      <c r="D82" s="253"/>
      <c r="E82" s="254"/>
      <c r="F82" s="255"/>
      <c r="G82" s="255"/>
      <c r="H82" s="255"/>
      <c r="I82" s="256"/>
      <c r="J82" s="257"/>
      <c r="K82" s="257"/>
      <c r="L82" s="323"/>
      <c r="M82" s="258"/>
      <c r="N82" s="259"/>
      <c r="O82" s="260"/>
      <c r="P82" s="261"/>
      <c r="Q82" s="262"/>
      <c r="R82" s="260"/>
      <c r="S82" s="259"/>
      <c r="T82" s="263"/>
      <c r="U82" s="262"/>
      <c r="V82" s="260"/>
      <c r="W82" s="264"/>
      <c r="X82" s="265"/>
      <c r="Y82" s="265"/>
      <c r="Z82" s="266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3:58" ht="13.8">
      <c r="C83" s="541">
        <v>12</v>
      </c>
      <c r="D83" s="555" t="s">
        <v>143</v>
      </c>
      <c r="E83" s="545" t="s">
        <v>98</v>
      </c>
      <c r="F83" s="353"/>
      <c r="G83" s="353" t="s">
        <v>27</v>
      </c>
      <c r="H83" s="353" t="s">
        <v>50</v>
      </c>
      <c r="I83" s="503">
        <v>190000</v>
      </c>
      <c r="J83" s="402" t="s">
        <v>186</v>
      </c>
      <c r="K83" s="402" t="s">
        <v>186</v>
      </c>
      <c r="L83" s="306" t="s">
        <v>21</v>
      </c>
      <c r="M83" s="95">
        <v>40559</v>
      </c>
      <c r="N83" s="25" t="s">
        <v>31</v>
      </c>
      <c r="O83" s="97">
        <v>40954</v>
      </c>
      <c r="P83" s="97">
        <v>40954</v>
      </c>
      <c r="Q83" s="117">
        <v>40987</v>
      </c>
      <c r="R83" s="53">
        <v>41001</v>
      </c>
      <c r="S83" s="25" t="s">
        <v>52</v>
      </c>
      <c r="T83" s="393">
        <v>129737.55</v>
      </c>
      <c r="U83" s="117">
        <v>41008</v>
      </c>
      <c r="V83" s="53">
        <v>41022</v>
      </c>
      <c r="W83" s="118">
        <v>41043</v>
      </c>
      <c r="X83" s="117">
        <v>41228</v>
      </c>
      <c r="Y83" s="117">
        <v>41593</v>
      </c>
      <c r="Z83" s="5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3:58" ht="13.8">
      <c r="C84" s="542"/>
      <c r="D84" s="556"/>
      <c r="E84" s="546"/>
      <c r="F84" s="354"/>
      <c r="G84" s="354"/>
      <c r="H84" s="354"/>
      <c r="I84" s="504"/>
      <c r="J84" s="403"/>
      <c r="K84" s="403"/>
      <c r="L84" s="306" t="s">
        <v>25</v>
      </c>
      <c r="M84" s="33"/>
      <c r="N84" s="25"/>
      <c r="O84" s="53">
        <v>41282</v>
      </c>
      <c r="P84" s="52">
        <v>41282</v>
      </c>
      <c r="Q84" s="52">
        <v>41316</v>
      </c>
      <c r="R84" s="53">
        <v>41330</v>
      </c>
      <c r="S84" s="53"/>
      <c r="T84" s="394"/>
      <c r="U84" s="53">
        <v>41338</v>
      </c>
      <c r="V84" s="52">
        <v>41348</v>
      </c>
      <c r="W84" s="52">
        <v>41358</v>
      </c>
      <c r="X84" s="197">
        <v>41596</v>
      </c>
      <c r="Y84" s="197">
        <v>41961</v>
      </c>
      <c r="Z84" s="59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3:58" ht="13.8">
      <c r="C85" s="543"/>
      <c r="D85" s="557"/>
      <c r="E85" s="547"/>
      <c r="F85" s="355"/>
      <c r="G85" s="355"/>
      <c r="H85" s="355"/>
      <c r="I85" s="505"/>
      <c r="J85" s="404"/>
      <c r="K85" s="404"/>
      <c r="L85" s="313" t="s">
        <v>22</v>
      </c>
      <c r="M85" s="51">
        <v>40890</v>
      </c>
      <c r="N85" s="25"/>
      <c r="O85" s="199"/>
      <c r="P85" s="124"/>
      <c r="Q85" s="30"/>
      <c r="R85" s="199"/>
      <c r="S85" s="25"/>
      <c r="T85" s="395"/>
      <c r="U85" s="196"/>
      <c r="V85" s="199"/>
      <c r="W85" s="200"/>
      <c r="X85" s="198"/>
      <c r="Y85" s="198"/>
      <c r="Z85" s="61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3:58" s="8" customFormat="1" ht="16.2" thickBot="1">
      <c r="C86" s="235"/>
      <c r="D86" s="236"/>
      <c r="E86" s="237"/>
      <c r="F86" s="238"/>
      <c r="G86" s="238"/>
      <c r="H86" s="238"/>
      <c r="I86" s="239"/>
      <c r="J86" s="240"/>
      <c r="K86" s="240"/>
      <c r="L86" s="317"/>
      <c r="M86" s="242"/>
      <c r="N86" s="243"/>
      <c r="O86" s="242"/>
      <c r="P86" s="244"/>
      <c r="Q86" s="245"/>
      <c r="R86" s="246"/>
      <c r="S86" s="246"/>
      <c r="T86" s="247"/>
      <c r="U86" s="248"/>
      <c r="V86" s="246"/>
      <c r="W86" s="249"/>
      <c r="X86" s="248"/>
      <c r="Y86" s="250"/>
      <c r="Z86" s="251"/>
    </row>
    <row r="87" spans="3:58" s="87" customFormat="1" ht="34.5" customHeight="1">
      <c r="C87" s="327">
        <v>13</v>
      </c>
      <c r="D87" s="114" t="s">
        <v>104</v>
      </c>
      <c r="E87" s="115" t="s">
        <v>148</v>
      </c>
      <c r="F87" s="108" t="s">
        <v>146</v>
      </c>
      <c r="G87" s="108" t="s">
        <v>27</v>
      </c>
      <c r="H87" s="108" t="s">
        <v>50</v>
      </c>
      <c r="I87" s="116">
        <v>265079.31</v>
      </c>
      <c r="J87" s="110" t="s">
        <v>47</v>
      </c>
      <c r="K87" s="110" t="s">
        <v>47</v>
      </c>
      <c r="L87" s="306" t="s">
        <v>21</v>
      </c>
      <c r="M87" s="51">
        <v>40882</v>
      </c>
      <c r="N87" s="25" t="s">
        <v>31</v>
      </c>
      <c r="O87" s="52">
        <v>40885</v>
      </c>
      <c r="P87" s="52">
        <v>40885</v>
      </c>
      <c r="Q87" s="30">
        <v>40920</v>
      </c>
      <c r="R87" s="53">
        <v>40938</v>
      </c>
      <c r="S87" s="25" t="s">
        <v>52</v>
      </c>
      <c r="T87" s="55"/>
      <c r="U87" s="30">
        <v>40949</v>
      </c>
      <c r="V87" s="53">
        <v>40967</v>
      </c>
      <c r="W87" s="28">
        <v>40976</v>
      </c>
      <c r="X87" s="52">
        <v>41074</v>
      </c>
      <c r="Y87" s="125">
        <v>41439</v>
      </c>
      <c r="Z87" s="126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</row>
    <row r="88" spans="3:58" ht="18" customHeight="1">
      <c r="C88" s="531"/>
      <c r="D88" s="537" t="s">
        <v>107</v>
      </c>
      <c r="E88" s="534"/>
      <c r="F88" s="353" t="s">
        <v>149</v>
      </c>
      <c r="G88" s="353"/>
      <c r="H88" s="353"/>
      <c r="I88" s="528">
        <v>90080</v>
      </c>
      <c r="J88" s="402"/>
      <c r="K88" s="402"/>
      <c r="L88" s="306" t="s">
        <v>25</v>
      </c>
      <c r="M88" s="3"/>
      <c r="N88" s="3"/>
      <c r="O88" s="53">
        <v>41282</v>
      </c>
      <c r="P88" s="52">
        <v>41282</v>
      </c>
      <c r="Q88" s="52">
        <v>41316</v>
      </c>
      <c r="R88" s="53">
        <v>41330</v>
      </c>
      <c r="S88" s="53"/>
      <c r="T88" s="183"/>
      <c r="U88" s="53">
        <v>41338</v>
      </c>
      <c r="V88" s="52">
        <v>41348</v>
      </c>
      <c r="W88" s="52">
        <v>41358</v>
      </c>
      <c r="X88" s="52">
        <v>41625</v>
      </c>
      <c r="Y88" s="52">
        <v>41990</v>
      </c>
      <c r="Z88" s="52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3:58" ht="27" customHeight="1">
      <c r="C89" s="532"/>
      <c r="D89" s="538"/>
      <c r="E89" s="535"/>
      <c r="F89" s="354"/>
      <c r="G89" s="354"/>
      <c r="H89" s="354"/>
      <c r="I89" s="529"/>
      <c r="J89" s="403"/>
      <c r="K89" s="403"/>
      <c r="L89" s="306" t="s">
        <v>22</v>
      </c>
      <c r="M89" s="51">
        <v>40882</v>
      </c>
      <c r="N89" s="25"/>
      <c r="O89" s="53"/>
      <c r="P89" s="127"/>
      <c r="Q89" s="32"/>
      <c r="R89" s="25"/>
      <c r="S89" s="25"/>
      <c r="T89" s="27"/>
      <c r="U89" s="28"/>
      <c r="V89" s="25"/>
      <c r="W89" s="29"/>
      <c r="X89" s="73"/>
      <c r="Y89" s="73"/>
      <c r="Z89" s="73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3:58" ht="15.75" hidden="1" customHeight="1">
      <c r="C90" s="532"/>
      <c r="D90" s="538"/>
      <c r="E90" s="535"/>
      <c r="F90" s="354"/>
      <c r="G90" s="354"/>
      <c r="H90" s="354"/>
      <c r="I90" s="529"/>
      <c r="J90" s="403"/>
      <c r="K90" s="403"/>
      <c r="L90" s="306" t="s">
        <v>22</v>
      </c>
      <c r="M90" s="33"/>
      <c r="N90" s="25"/>
      <c r="O90" s="25"/>
      <c r="P90" s="32"/>
      <c r="Q90" s="30"/>
      <c r="R90" s="25"/>
      <c r="S90" s="25"/>
      <c r="T90" s="27"/>
      <c r="U90" s="30"/>
      <c r="V90" s="25"/>
      <c r="W90" s="31"/>
      <c r="X90" s="52"/>
      <c r="Y90" s="52"/>
      <c r="Z90" s="74"/>
    </row>
    <row r="91" spans="3:58" ht="6" hidden="1" customHeight="1">
      <c r="C91" s="532"/>
      <c r="D91" s="539"/>
      <c r="E91" s="535"/>
      <c r="F91" s="354"/>
      <c r="G91" s="354"/>
      <c r="H91" s="354"/>
      <c r="I91" s="529"/>
      <c r="J91" s="403"/>
      <c r="K91" s="403"/>
      <c r="L91" s="306" t="s">
        <v>21</v>
      </c>
      <c r="M91" s="51">
        <v>40543</v>
      </c>
      <c r="N91" s="25" t="s">
        <v>31</v>
      </c>
      <c r="O91" s="52">
        <v>40885</v>
      </c>
      <c r="P91" s="52">
        <v>40885</v>
      </c>
      <c r="Q91" s="30">
        <v>40920</v>
      </c>
      <c r="R91" s="53">
        <v>40938</v>
      </c>
      <c r="S91" s="25" t="s">
        <v>52</v>
      </c>
      <c r="T91" s="55"/>
      <c r="U91" s="30">
        <v>40949</v>
      </c>
      <c r="V91" s="53">
        <v>40967</v>
      </c>
      <c r="W91" s="28">
        <v>40976</v>
      </c>
      <c r="X91" s="52">
        <v>41074</v>
      </c>
      <c r="Y91" s="72">
        <v>41439</v>
      </c>
      <c r="Z91" s="52"/>
    </row>
    <row r="92" spans="3:58" ht="15.75" hidden="1" customHeight="1">
      <c r="C92" s="532"/>
      <c r="D92" s="539"/>
      <c r="E92" s="535"/>
      <c r="F92" s="354"/>
      <c r="G92" s="354"/>
      <c r="H92" s="354"/>
      <c r="I92" s="529"/>
      <c r="J92" s="403"/>
      <c r="K92" s="403"/>
      <c r="L92" s="306" t="s">
        <v>25</v>
      </c>
      <c r="M92" s="33"/>
      <c r="N92" s="25"/>
      <c r="O92" s="25"/>
      <c r="P92" s="32"/>
      <c r="Q92" s="32"/>
      <c r="R92" s="25"/>
      <c r="S92" s="25"/>
      <c r="T92" s="27"/>
      <c r="U92" s="28"/>
      <c r="V92" s="25"/>
      <c r="W92" s="29"/>
      <c r="X92" s="73"/>
      <c r="Y92" s="73"/>
      <c r="Z92" s="73"/>
    </row>
    <row r="93" spans="3:58" ht="15.75" hidden="1" customHeight="1">
      <c r="C93" s="532"/>
      <c r="D93" s="539"/>
      <c r="E93" s="535"/>
      <c r="F93" s="354"/>
      <c r="G93" s="354"/>
      <c r="H93" s="354"/>
      <c r="I93" s="529"/>
      <c r="J93" s="403"/>
      <c r="K93" s="403"/>
      <c r="L93" s="306" t="s">
        <v>22</v>
      </c>
      <c r="M93" s="33"/>
      <c r="N93" s="25"/>
      <c r="O93" s="25"/>
      <c r="P93" s="32"/>
      <c r="Q93" s="30"/>
      <c r="R93" s="25"/>
      <c r="S93" s="25"/>
      <c r="T93" s="27"/>
      <c r="U93" s="30"/>
      <c r="V93" s="25"/>
      <c r="W93" s="31"/>
      <c r="X93" s="52"/>
      <c r="Y93" s="52"/>
      <c r="Z93" s="52"/>
    </row>
    <row r="94" spans="3:58" ht="33.75" customHeight="1">
      <c r="C94" s="533"/>
      <c r="D94" s="540"/>
      <c r="E94" s="536"/>
      <c r="F94" s="355"/>
      <c r="G94" s="355"/>
      <c r="H94" s="355"/>
      <c r="I94" s="530"/>
      <c r="J94" s="404"/>
      <c r="K94" s="404"/>
      <c r="L94" s="12"/>
      <c r="M94" s="33"/>
      <c r="N94" s="25"/>
      <c r="O94" s="25"/>
      <c r="P94" s="32"/>
      <c r="Q94" s="30"/>
      <c r="R94" s="25"/>
      <c r="S94" s="25"/>
      <c r="T94" s="27"/>
      <c r="U94" s="30"/>
      <c r="V94" s="25"/>
      <c r="W94" s="31"/>
      <c r="X94" s="52"/>
      <c r="Y94" s="52"/>
      <c r="Z94" s="52"/>
    </row>
    <row r="95" spans="3:58" ht="13.8">
      <c r="C95" s="520"/>
      <c r="D95" s="525" t="s">
        <v>144</v>
      </c>
      <c r="E95" s="524"/>
      <c r="F95" s="353" t="s">
        <v>150</v>
      </c>
      <c r="G95" s="353"/>
      <c r="H95" s="353"/>
      <c r="I95" s="503">
        <v>88624.17</v>
      </c>
      <c r="J95" s="402"/>
      <c r="K95" s="402"/>
      <c r="L95" s="306"/>
      <c r="M95" s="51"/>
      <c r="N95" s="25"/>
      <c r="O95" s="52"/>
      <c r="P95" s="52"/>
      <c r="Q95" s="30"/>
      <c r="R95" s="53"/>
      <c r="S95" s="25"/>
      <c r="T95" s="55"/>
      <c r="U95" s="30"/>
      <c r="V95" s="53"/>
      <c r="W95" s="28"/>
      <c r="X95" s="52"/>
      <c r="Y95" s="125"/>
      <c r="Z95" s="52"/>
    </row>
    <row r="96" spans="3:58" ht="34.5" customHeight="1">
      <c r="C96" s="520"/>
      <c r="D96" s="526"/>
      <c r="E96" s="524"/>
      <c r="F96" s="354"/>
      <c r="G96" s="354"/>
      <c r="H96" s="354"/>
      <c r="I96" s="504"/>
      <c r="J96" s="403"/>
      <c r="K96" s="403"/>
      <c r="L96" s="306"/>
      <c r="M96" s="33"/>
      <c r="N96" s="25"/>
      <c r="O96" s="25"/>
      <c r="P96" s="32"/>
      <c r="Q96" s="32"/>
      <c r="R96" s="25"/>
      <c r="S96" s="25"/>
      <c r="T96" s="27"/>
      <c r="U96" s="28"/>
      <c r="V96" s="25"/>
      <c r="W96" s="29"/>
      <c r="X96" s="73"/>
      <c r="Y96" s="73"/>
      <c r="Z96" s="73"/>
    </row>
    <row r="97" spans="3:42" ht="25.5" customHeight="1">
      <c r="C97" s="520"/>
      <c r="D97" s="527"/>
      <c r="E97" s="524"/>
      <c r="F97" s="355"/>
      <c r="G97" s="355"/>
      <c r="H97" s="355"/>
      <c r="I97" s="505"/>
      <c r="J97" s="404"/>
      <c r="K97" s="404"/>
      <c r="L97" s="306"/>
      <c r="M97" s="33"/>
      <c r="N97" s="25"/>
      <c r="O97" s="25"/>
      <c r="P97" s="32"/>
      <c r="Q97" s="30"/>
      <c r="R97" s="18"/>
      <c r="S97" s="18"/>
      <c r="T97" s="21"/>
      <c r="U97" s="22"/>
      <c r="V97" s="18"/>
      <c r="W97" s="23"/>
      <c r="X97" s="74"/>
      <c r="Y97" s="74"/>
      <c r="Z97" s="74"/>
    </row>
    <row r="98" spans="3:42" ht="13.8">
      <c r="C98" s="520"/>
      <c r="D98" s="521" t="s">
        <v>145</v>
      </c>
      <c r="E98" s="524"/>
      <c r="F98" s="353" t="s">
        <v>151</v>
      </c>
      <c r="G98" s="353"/>
      <c r="H98" s="353"/>
      <c r="I98" s="528">
        <v>86375.14</v>
      </c>
      <c r="J98" s="402"/>
      <c r="K98" s="402"/>
      <c r="L98" s="306"/>
      <c r="M98" s="51"/>
      <c r="N98" s="25"/>
      <c r="O98" s="52"/>
      <c r="P98" s="52"/>
      <c r="Q98" s="30"/>
      <c r="R98" s="53"/>
      <c r="S98" s="25"/>
      <c r="T98" s="55"/>
      <c r="U98" s="30"/>
      <c r="V98" s="53"/>
      <c r="W98" s="28"/>
      <c r="X98" s="52"/>
      <c r="Y98" s="72"/>
      <c r="Z98" s="52"/>
    </row>
    <row r="99" spans="3:42" ht="24.75" customHeight="1">
      <c r="C99" s="520"/>
      <c r="D99" s="522"/>
      <c r="E99" s="524"/>
      <c r="F99" s="354"/>
      <c r="G99" s="354"/>
      <c r="H99" s="354"/>
      <c r="I99" s="529"/>
      <c r="J99" s="403"/>
      <c r="K99" s="403"/>
      <c r="L99" s="306"/>
      <c r="M99" s="33"/>
      <c r="N99" s="25"/>
      <c r="O99" s="25"/>
      <c r="P99" s="32"/>
      <c r="Q99" s="32"/>
      <c r="R99" s="25"/>
      <c r="S99" s="25"/>
      <c r="T99" s="27"/>
      <c r="U99" s="28"/>
      <c r="V99" s="25"/>
      <c r="W99" s="29"/>
      <c r="X99" s="73"/>
      <c r="Y99" s="73"/>
      <c r="Z99" s="73"/>
    </row>
    <row r="100" spans="3:42" ht="8.25" customHeight="1">
      <c r="C100" s="520"/>
      <c r="D100" s="523"/>
      <c r="E100" s="524"/>
      <c r="F100" s="355"/>
      <c r="G100" s="355"/>
      <c r="H100" s="355"/>
      <c r="I100" s="530"/>
      <c r="J100" s="404"/>
      <c r="K100" s="404"/>
      <c r="L100" s="306"/>
      <c r="M100" s="33"/>
      <c r="N100" s="25"/>
      <c r="O100" s="25"/>
      <c r="P100" s="32"/>
      <c r="Q100" s="30"/>
      <c r="R100" s="18"/>
      <c r="S100" s="18"/>
      <c r="T100" s="21"/>
      <c r="U100" s="22"/>
      <c r="V100" s="18"/>
      <c r="W100" s="23"/>
      <c r="X100" s="23"/>
      <c r="Y100" s="22"/>
      <c r="Z100" s="35"/>
    </row>
    <row r="101" spans="3:42" s="88" customFormat="1" ht="15.6">
      <c r="C101" s="235"/>
      <c r="D101" s="236"/>
      <c r="E101" s="237"/>
      <c r="F101" s="238"/>
      <c r="G101" s="238"/>
      <c r="H101" s="238"/>
      <c r="I101" s="239"/>
      <c r="J101" s="240"/>
      <c r="K101" s="240"/>
      <c r="L101" s="317"/>
      <c r="M101" s="242"/>
      <c r="N101" s="243"/>
      <c r="O101" s="242"/>
      <c r="P101" s="244"/>
      <c r="Q101" s="245"/>
      <c r="R101" s="246"/>
      <c r="S101" s="246"/>
      <c r="T101" s="247"/>
      <c r="U101" s="248"/>
      <c r="V101" s="246"/>
      <c r="W101" s="249"/>
      <c r="X101" s="248"/>
      <c r="Y101" s="250"/>
      <c r="Z101" s="251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</row>
    <row r="102" spans="3:42" ht="22.5" customHeight="1">
      <c r="C102" s="155"/>
      <c r="D102" s="155" t="s">
        <v>29</v>
      </c>
      <c r="E102" s="154"/>
      <c r="F102" s="154"/>
      <c r="G102" s="154"/>
      <c r="H102" s="154"/>
      <c r="I102" s="154"/>
      <c r="J102" s="154"/>
      <c r="K102" s="154"/>
      <c r="L102" s="32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</row>
    <row r="103" spans="3:42" ht="15.6">
      <c r="C103" s="490">
        <v>14</v>
      </c>
      <c r="D103" s="515" t="s">
        <v>29</v>
      </c>
      <c r="E103" s="487" t="s">
        <v>48</v>
      </c>
      <c r="F103" s="353"/>
      <c r="G103" s="353" t="s">
        <v>27</v>
      </c>
      <c r="H103" s="353" t="s">
        <v>50</v>
      </c>
      <c r="I103" s="512">
        <v>163941</v>
      </c>
      <c r="J103" s="402" t="s">
        <v>47</v>
      </c>
      <c r="K103" s="402" t="s">
        <v>47</v>
      </c>
      <c r="L103" s="306" t="s">
        <v>21</v>
      </c>
      <c r="M103" s="91" t="s">
        <v>111</v>
      </c>
      <c r="N103" s="92" t="s">
        <v>31</v>
      </c>
      <c r="O103" s="91">
        <v>40188</v>
      </c>
      <c r="P103" s="93" t="s">
        <v>51</v>
      </c>
      <c r="Q103" s="93">
        <v>40242</v>
      </c>
      <c r="R103" s="93">
        <v>40252</v>
      </c>
      <c r="S103" s="92"/>
      <c r="T103" s="405" t="s">
        <v>116</v>
      </c>
      <c r="U103" s="93">
        <v>40267</v>
      </c>
      <c r="V103" s="92">
        <v>40273</v>
      </c>
      <c r="W103" s="93">
        <v>40294</v>
      </c>
      <c r="X103" s="93">
        <v>40543</v>
      </c>
      <c r="Y103" s="94">
        <v>40908</v>
      </c>
      <c r="Z103" s="85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</row>
    <row r="104" spans="3:42" ht="15.6">
      <c r="C104" s="491"/>
      <c r="D104" s="516"/>
      <c r="E104" s="518"/>
      <c r="F104" s="354"/>
      <c r="G104" s="354"/>
      <c r="H104" s="354"/>
      <c r="I104" s="513"/>
      <c r="J104" s="403"/>
      <c r="K104" s="403"/>
      <c r="L104" s="306" t="s">
        <v>25</v>
      </c>
      <c r="M104" s="95"/>
      <c r="N104" s="53"/>
      <c r="O104" s="95"/>
      <c r="P104" s="96"/>
      <c r="Q104" s="96"/>
      <c r="R104" s="312"/>
      <c r="S104" s="312"/>
      <c r="T104" s="406"/>
      <c r="U104" s="97">
        <v>40573</v>
      </c>
      <c r="V104" s="53">
        <v>40594</v>
      </c>
      <c r="W104" s="97">
        <v>40602</v>
      </c>
      <c r="X104" s="197">
        <v>41320</v>
      </c>
      <c r="Y104" s="287">
        <v>41685</v>
      </c>
      <c r="Z104" s="85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</row>
    <row r="105" spans="3:42" ht="15.6">
      <c r="C105" s="492"/>
      <c r="D105" s="517"/>
      <c r="E105" s="519"/>
      <c r="F105" s="355"/>
      <c r="G105" s="355"/>
      <c r="H105" s="355"/>
      <c r="I105" s="514"/>
      <c r="J105" s="404"/>
      <c r="K105" s="404"/>
      <c r="L105" s="313" t="s">
        <v>22</v>
      </c>
      <c r="M105" s="95">
        <v>40252</v>
      </c>
      <c r="N105" s="53" t="s">
        <v>31</v>
      </c>
      <c r="O105" s="285">
        <v>40393</v>
      </c>
      <c r="P105" s="97">
        <v>40393</v>
      </c>
      <c r="Q105" s="97">
        <v>40424</v>
      </c>
      <c r="R105" s="121">
        <v>40512</v>
      </c>
      <c r="S105" s="90"/>
      <c r="T105" s="407"/>
      <c r="U105" s="123">
        <v>40897</v>
      </c>
      <c r="V105" s="121">
        <v>40548</v>
      </c>
      <c r="W105" s="123">
        <v>40558</v>
      </c>
      <c r="X105" s="98"/>
      <c r="Y105" s="99"/>
      <c r="Z105" s="85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</row>
    <row r="106" spans="3:42" ht="15.6">
      <c r="C106" s="235"/>
      <c r="D106" s="236"/>
      <c r="E106" s="237"/>
      <c r="F106" s="238"/>
      <c r="G106" s="238"/>
      <c r="H106" s="238"/>
      <c r="I106" s="239"/>
      <c r="J106" s="240"/>
      <c r="K106" s="240"/>
      <c r="L106" s="317"/>
      <c r="M106" s="242"/>
      <c r="N106" s="243"/>
      <c r="O106" s="242"/>
      <c r="P106" s="244"/>
      <c r="Q106" s="245"/>
      <c r="R106" s="246"/>
      <c r="S106" s="246"/>
      <c r="T106" s="247"/>
      <c r="U106" s="248"/>
      <c r="V106" s="246"/>
      <c r="W106" s="249"/>
      <c r="X106" s="248"/>
      <c r="Y106" s="250"/>
      <c r="Z106" s="251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</row>
    <row r="107" spans="3:42" ht="15.6">
      <c r="C107" s="490">
        <v>15</v>
      </c>
      <c r="D107" s="484" t="s">
        <v>29</v>
      </c>
      <c r="E107" s="487" t="s">
        <v>108</v>
      </c>
      <c r="F107" s="353"/>
      <c r="G107" s="353" t="s">
        <v>27</v>
      </c>
      <c r="H107" s="353" t="s">
        <v>50</v>
      </c>
      <c r="I107" s="512">
        <v>564034.74</v>
      </c>
      <c r="J107" s="402" t="s">
        <v>47</v>
      </c>
      <c r="K107" s="402" t="s">
        <v>47</v>
      </c>
      <c r="L107" s="306" t="s">
        <v>21</v>
      </c>
      <c r="M107" s="95">
        <v>40907</v>
      </c>
      <c r="N107" s="186" t="s">
        <v>31</v>
      </c>
      <c r="O107" s="53">
        <v>40914</v>
      </c>
      <c r="P107" s="97">
        <v>40918</v>
      </c>
      <c r="Q107" s="97">
        <v>40949</v>
      </c>
      <c r="R107" s="53">
        <v>40973</v>
      </c>
      <c r="S107" s="53" t="s">
        <v>52</v>
      </c>
      <c r="T107" s="408">
        <f>10779742.86/17.7998</f>
        <v>605610.3360711917</v>
      </c>
      <c r="U107" s="97">
        <v>40983</v>
      </c>
      <c r="V107" s="53">
        <v>41004</v>
      </c>
      <c r="W107" s="97">
        <v>41025</v>
      </c>
      <c r="X107" s="97">
        <v>41404</v>
      </c>
      <c r="Y107" s="156">
        <v>41768</v>
      </c>
      <c r="Z107" s="85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</row>
    <row r="108" spans="3:42" ht="15.6">
      <c r="C108" s="491"/>
      <c r="D108" s="485"/>
      <c r="E108" s="488"/>
      <c r="F108" s="354"/>
      <c r="G108" s="354"/>
      <c r="H108" s="354"/>
      <c r="I108" s="513"/>
      <c r="J108" s="403"/>
      <c r="K108" s="403"/>
      <c r="L108" s="306" t="s">
        <v>25</v>
      </c>
      <c r="M108" s="157"/>
      <c r="N108" s="25"/>
      <c r="O108" s="25"/>
      <c r="P108" s="158"/>
      <c r="Q108" s="158"/>
      <c r="R108" s="25"/>
      <c r="S108" s="25"/>
      <c r="T108" s="409"/>
      <c r="U108" s="117"/>
      <c r="V108" s="25"/>
      <c r="W108" s="286"/>
      <c r="X108" s="198">
        <v>41516</v>
      </c>
      <c r="Y108" s="198">
        <v>41880</v>
      </c>
      <c r="Z108" s="85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</row>
    <row r="109" spans="3:42" ht="15.6">
      <c r="C109" s="492"/>
      <c r="D109" s="486"/>
      <c r="E109" s="489"/>
      <c r="F109" s="355"/>
      <c r="G109" s="355"/>
      <c r="H109" s="355"/>
      <c r="I109" s="514"/>
      <c r="J109" s="404"/>
      <c r="K109" s="404"/>
      <c r="L109" s="306" t="s">
        <v>22</v>
      </c>
      <c r="M109" s="285">
        <v>40907</v>
      </c>
      <c r="N109" s="25"/>
      <c r="O109" s="199">
        <v>41077</v>
      </c>
      <c r="P109" s="159">
        <v>41077</v>
      </c>
      <c r="Q109" s="117">
        <v>41122</v>
      </c>
      <c r="R109" s="53">
        <v>41135</v>
      </c>
      <c r="S109" s="184"/>
      <c r="T109" s="410"/>
      <c r="U109" s="117">
        <v>41145</v>
      </c>
      <c r="V109" s="53">
        <v>41152</v>
      </c>
      <c r="W109" s="97">
        <v>41157</v>
      </c>
      <c r="X109" s="148"/>
      <c r="Y109" s="148"/>
      <c r="Z109" s="85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</row>
    <row r="110" spans="3:42" s="88" customFormat="1" ht="15.6">
      <c r="C110" s="161"/>
      <c r="D110" s="162" t="s">
        <v>49</v>
      </c>
      <c r="E110" s="163"/>
      <c r="F110" s="49"/>
      <c r="G110" s="49"/>
      <c r="H110" s="49"/>
      <c r="I110" s="201"/>
      <c r="J110" s="137"/>
      <c r="K110" s="137"/>
      <c r="L110" s="306"/>
      <c r="M110" s="164"/>
      <c r="N110" s="25"/>
      <c r="O110" s="164"/>
      <c r="P110" s="165"/>
      <c r="Q110" s="166"/>
      <c r="R110" s="50"/>
      <c r="S110" s="50"/>
      <c r="T110" s="21"/>
      <c r="U110" s="167"/>
      <c r="V110" s="50"/>
      <c r="W110" s="168"/>
      <c r="X110" s="167"/>
      <c r="Y110" s="169"/>
      <c r="Z110" s="85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</row>
    <row r="111" spans="3:42" s="88" customFormat="1" ht="15.6">
      <c r="C111" s="235"/>
      <c r="D111" s="236"/>
      <c r="E111" s="237"/>
      <c r="F111" s="238"/>
      <c r="G111" s="238"/>
      <c r="H111" s="238"/>
      <c r="I111" s="239"/>
      <c r="J111" s="240"/>
      <c r="K111" s="240"/>
      <c r="L111" s="317"/>
      <c r="M111" s="242"/>
      <c r="N111" s="243"/>
      <c r="O111" s="242"/>
      <c r="P111" s="244"/>
      <c r="Q111" s="245"/>
      <c r="R111" s="246"/>
      <c r="S111" s="246"/>
      <c r="T111" s="247"/>
      <c r="U111" s="248"/>
      <c r="V111" s="246"/>
      <c r="W111" s="249"/>
      <c r="X111" s="248"/>
      <c r="Y111" s="250"/>
      <c r="Z111" s="251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</row>
    <row r="112" spans="3:42" ht="15.6">
      <c r="C112" s="481">
        <v>16</v>
      </c>
      <c r="D112" s="484" t="s">
        <v>128</v>
      </c>
      <c r="E112" s="487" t="s">
        <v>110</v>
      </c>
      <c r="F112" s="353"/>
      <c r="G112" s="353" t="s">
        <v>27</v>
      </c>
      <c r="H112" s="353" t="s">
        <v>50</v>
      </c>
      <c r="I112" s="512">
        <f>3000000/16.9254</f>
        <v>177248.3959020171</v>
      </c>
      <c r="J112" s="402" t="s">
        <v>47</v>
      </c>
      <c r="K112" s="402" t="s">
        <v>47</v>
      </c>
      <c r="L112" s="306" t="s">
        <v>21</v>
      </c>
      <c r="M112" s="95">
        <v>40907</v>
      </c>
      <c r="N112" s="186" t="s">
        <v>31</v>
      </c>
      <c r="O112" s="53">
        <v>40914</v>
      </c>
      <c r="P112" s="97">
        <v>40918</v>
      </c>
      <c r="Q112" s="97">
        <v>40949</v>
      </c>
      <c r="R112" s="53">
        <v>40973</v>
      </c>
      <c r="S112" s="53" t="s">
        <v>52</v>
      </c>
      <c r="T112" s="411"/>
      <c r="U112" s="97">
        <v>40983</v>
      </c>
      <c r="V112" s="53">
        <v>41004</v>
      </c>
      <c r="W112" s="97">
        <v>41025</v>
      </c>
      <c r="X112" s="97">
        <v>41404</v>
      </c>
      <c r="Y112" s="156">
        <v>41768</v>
      </c>
      <c r="Z112" s="85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</row>
    <row r="113" spans="3:42" ht="15.6">
      <c r="C113" s="482"/>
      <c r="D113" s="485"/>
      <c r="E113" s="488"/>
      <c r="F113" s="354"/>
      <c r="G113" s="354"/>
      <c r="H113" s="354"/>
      <c r="I113" s="513"/>
      <c r="J113" s="403"/>
      <c r="K113" s="403"/>
      <c r="L113" s="306" t="s">
        <v>25</v>
      </c>
      <c r="M113" s="157"/>
      <c r="N113" s="25"/>
      <c r="O113" s="199">
        <v>41284</v>
      </c>
      <c r="P113" s="97">
        <v>41284</v>
      </c>
      <c r="Q113" s="97">
        <v>41319</v>
      </c>
      <c r="R113" s="97">
        <v>41330</v>
      </c>
      <c r="S113" s="53" t="s">
        <v>52</v>
      </c>
      <c r="T113" s="412"/>
      <c r="U113" s="97">
        <v>41341</v>
      </c>
      <c r="V113" s="53">
        <v>41346</v>
      </c>
      <c r="W113" s="97">
        <v>41351</v>
      </c>
      <c r="X113" s="97">
        <v>41591</v>
      </c>
      <c r="Y113" s="97">
        <v>41956</v>
      </c>
      <c r="Z113" s="85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</row>
    <row r="114" spans="3:42" ht="15.6">
      <c r="C114" s="483"/>
      <c r="D114" s="486"/>
      <c r="E114" s="489"/>
      <c r="F114" s="355"/>
      <c r="G114" s="355"/>
      <c r="H114" s="355"/>
      <c r="I114" s="514"/>
      <c r="J114" s="404"/>
      <c r="K114" s="404"/>
      <c r="L114" s="306" t="s">
        <v>22</v>
      </c>
      <c r="M114" s="285">
        <v>40907</v>
      </c>
      <c r="N114" s="25"/>
      <c r="O114" s="25"/>
      <c r="P114" s="159"/>
      <c r="Q114" s="117"/>
      <c r="R114" s="53"/>
      <c r="S114" s="25"/>
      <c r="T114" s="413"/>
      <c r="U114" s="117"/>
      <c r="V114" s="53"/>
      <c r="W114" s="160"/>
      <c r="X114" s="148"/>
      <c r="Y114" s="148"/>
      <c r="Z114" s="85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</row>
    <row r="115" spans="3:42" s="88" customFormat="1" ht="13.8">
      <c r="C115" s="154"/>
      <c r="D115" s="170" t="s">
        <v>105</v>
      </c>
      <c r="E115" s="154"/>
      <c r="F115" s="154"/>
      <c r="G115" s="154"/>
      <c r="H115" s="154"/>
      <c r="I115" s="171">
        <f>I112</f>
        <v>177248.3959020171</v>
      </c>
      <c r="J115" s="154"/>
      <c r="K115" s="154"/>
      <c r="L115" s="32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</row>
    <row r="116" spans="3:42">
      <c r="D116" s="9" t="s">
        <v>190</v>
      </c>
    </row>
    <row r="119" spans="3:42">
      <c r="I119" s="128"/>
    </row>
    <row r="120" spans="3:42">
      <c r="L120" s="34"/>
    </row>
  </sheetData>
  <mergeCells count="257">
    <mergeCell ref="G38:G40"/>
    <mergeCell ref="H38:H40"/>
    <mergeCell ref="I38:I40"/>
    <mergeCell ref="J38:J40"/>
    <mergeCell ref="K38:K40"/>
    <mergeCell ref="G42:G44"/>
    <mergeCell ref="H42:H44"/>
    <mergeCell ref="I42:I44"/>
    <mergeCell ref="J42:J44"/>
    <mergeCell ref="K42:K44"/>
    <mergeCell ref="D59:D61"/>
    <mergeCell ref="E59:E61"/>
    <mergeCell ref="C56:C58"/>
    <mergeCell ref="D56:D58"/>
    <mergeCell ref="E56:E58"/>
    <mergeCell ref="C53:C55"/>
    <mergeCell ref="D53:D55"/>
    <mergeCell ref="E53:E55"/>
    <mergeCell ref="D46:D48"/>
    <mergeCell ref="E46:E48"/>
    <mergeCell ref="C46:C48"/>
    <mergeCell ref="C59:C61"/>
    <mergeCell ref="D50:D52"/>
    <mergeCell ref="C50:C52"/>
    <mergeCell ref="E50:E52"/>
    <mergeCell ref="C5:E5"/>
    <mergeCell ref="C30:C32"/>
    <mergeCell ref="C7:J7"/>
    <mergeCell ref="C9:J9"/>
    <mergeCell ref="D30:D32"/>
    <mergeCell ref="C8:F8"/>
    <mergeCell ref="E30:E32"/>
    <mergeCell ref="C23:C25"/>
    <mergeCell ref="D23:D25"/>
    <mergeCell ref="E23:E25"/>
    <mergeCell ref="E26:E28"/>
    <mergeCell ref="C26:C28"/>
    <mergeCell ref="D26:D28"/>
    <mergeCell ref="F23:F25"/>
    <mergeCell ref="F26:F28"/>
    <mergeCell ref="F30:F32"/>
    <mergeCell ref="I23:I25"/>
    <mergeCell ref="I26:I28"/>
    <mergeCell ref="G23:G25"/>
    <mergeCell ref="G26:G28"/>
    <mergeCell ref="H23:H25"/>
    <mergeCell ref="H26:H28"/>
    <mergeCell ref="G30:G32"/>
    <mergeCell ref="H30:H32"/>
    <mergeCell ref="C34:C36"/>
    <mergeCell ref="D34:D36"/>
    <mergeCell ref="E34:E36"/>
    <mergeCell ref="D42:D44"/>
    <mergeCell ref="E42:E44"/>
    <mergeCell ref="C42:C44"/>
    <mergeCell ref="C38:C40"/>
    <mergeCell ref="D38:D40"/>
    <mergeCell ref="E38:E40"/>
    <mergeCell ref="T11:V12"/>
    <mergeCell ref="W11:Z12"/>
    <mergeCell ref="M11:N12"/>
    <mergeCell ref="O11:O12"/>
    <mergeCell ref="P11:Q12"/>
    <mergeCell ref="R11:S12"/>
    <mergeCell ref="C11:L12"/>
    <mergeCell ref="D19:D22"/>
    <mergeCell ref="E19:E22"/>
    <mergeCell ref="F19:F22"/>
    <mergeCell ref="G19:G22"/>
    <mergeCell ref="H19:H22"/>
    <mergeCell ref="I19:I22"/>
    <mergeCell ref="L21:L22"/>
    <mergeCell ref="M21:M22"/>
    <mergeCell ref="N21:N22"/>
    <mergeCell ref="O21:O22"/>
    <mergeCell ref="Z21:Z22"/>
    <mergeCell ref="U21:U22"/>
    <mergeCell ref="V21:V22"/>
    <mergeCell ref="W21:W22"/>
    <mergeCell ref="X21:X22"/>
    <mergeCell ref="Y21:Y22"/>
    <mergeCell ref="C83:C85"/>
    <mergeCell ref="D83:D85"/>
    <mergeCell ref="E83:E85"/>
    <mergeCell ref="C75:C77"/>
    <mergeCell ref="D75:D77"/>
    <mergeCell ref="E75:E77"/>
    <mergeCell ref="C79:C81"/>
    <mergeCell ref="D79:D81"/>
    <mergeCell ref="E79:E81"/>
    <mergeCell ref="C71:C73"/>
    <mergeCell ref="D71:D73"/>
    <mergeCell ref="E71:E73"/>
    <mergeCell ref="C67:C69"/>
    <mergeCell ref="D67:D69"/>
    <mergeCell ref="E67:E69"/>
    <mergeCell ref="D62:D64"/>
    <mergeCell ref="E62:E64"/>
    <mergeCell ref="C62:C64"/>
    <mergeCell ref="C88:C94"/>
    <mergeCell ref="E88:E94"/>
    <mergeCell ref="D88:D94"/>
    <mergeCell ref="H88:H94"/>
    <mergeCell ref="G88:G94"/>
    <mergeCell ref="F88:F94"/>
    <mergeCell ref="I88:I94"/>
    <mergeCell ref="J88:J94"/>
    <mergeCell ref="K88:K94"/>
    <mergeCell ref="C98:C100"/>
    <mergeCell ref="D98:D100"/>
    <mergeCell ref="E98:E100"/>
    <mergeCell ref="C95:C97"/>
    <mergeCell ref="D95:D97"/>
    <mergeCell ref="E95:E97"/>
    <mergeCell ref="K95:K97"/>
    <mergeCell ref="G98:G100"/>
    <mergeCell ref="H98:H100"/>
    <mergeCell ref="I98:I100"/>
    <mergeCell ref="J98:J100"/>
    <mergeCell ref="K98:K100"/>
    <mergeCell ref="F95:F97"/>
    <mergeCell ref="G95:G97"/>
    <mergeCell ref="H95:H97"/>
    <mergeCell ref="I95:I97"/>
    <mergeCell ref="J95:J97"/>
    <mergeCell ref="G103:G105"/>
    <mergeCell ref="G107:G109"/>
    <mergeCell ref="G112:G114"/>
    <mergeCell ref="F98:F100"/>
    <mergeCell ref="D103:D105"/>
    <mergeCell ref="D107:D109"/>
    <mergeCell ref="E103:E105"/>
    <mergeCell ref="E107:E109"/>
    <mergeCell ref="F107:F109"/>
    <mergeCell ref="F103:F105"/>
    <mergeCell ref="J103:J105"/>
    <mergeCell ref="K103:K105"/>
    <mergeCell ref="J107:J109"/>
    <mergeCell ref="K107:K109"/>
    <mergeCell ref="J112:J114"/>
    <mergeCell ref="K112:K114"/>
    <mergeCell ref="H103:H105"/>
    <mergeCell ref="H107:H109"/>
    <mergeCell ref="H112:H114"/>
    <mergeCell ref="I103:I105"/>
    <mergeCell ref="I107:I109"/>
    <mergeCell ref="I112:I114"/>
    <mergeCell ref="F34:F36"/>
    <mergeCell ref="K83:K85"/>
    <mergeCell ref="F79:F81"/>
    <mergeCell ref="G79:G81"/>
    <mergeCell ref="H79:H81"/>
    <mergeCell ref="I79:I81"/>
    <mergeCell ref="J79:J81"/>
    <mergeCell ref="K79:K81"/>
    <mergeCell ref="F83:F85"/>
    <mergeCell ref="G83:G85"/>
    <mergeCell ref="H83:H85"/>
    <mergeCell ref="I83:I85"/>
    <mergeCell ref="J83:J85"/>
    <mergeCell ref="F38:F40"/>
    <mergeCell ref="F42:F44"/>
    <mergeCell ref="F46:F48"/>
    <mergeCell ref="G34:G36"/>
    <mergeCell ref="H34:H36"/>
    <mergeCell ref="I34:I36"/>
    <mergeCell ref="G46:G48"/>
    <mergeCell ref="H46:H48"/>
    <mergeCell ref="I46:I48"/>
    <mergeCell ref="J46:J48"/>
    <mergeCell ref="K46:K48"/>
    <mergeCell ref="C112:C114"/>
    <mergeCell ref="D112:D114"/>
    <mergeCell ref="E112:E114"/>
    <mergeCell ref="F112:F114"/>
    <mergeCell ref="C107:C109"/>
    <mergeCell ref="C103:C105"/>
    <mergeCell ref="K5:M5"/>
    <mergeCell ref="K67:K69"/>
    <mergeCell ref="F67:F69"/>
    <mergeCell ref="G67:G69"/>
    <mergeCell ref="H67:H69"/>
    <mergeCell ref="I67:I69"/>
    <mergeCell ref="J67:J69"/>
    <mergeCell ref="K75:K77"/>
    <mergeCell ref="F71:F73"/>
    <mergeCell ref="G71:G73"/>
    <mergeCell ref="H71:H73"/>
    <mergeCell ref="I71:I73"/>
    <mergeCell ref="J71:J73"/>
    <mergeCell ref="K71:K73"/>
    <mergeCell ref="F75:F77"/>
    <mergeCell ref="G75:G77"/>
    <mergeCell ref="H75:H77"/>
    <mergeCell ref="I75:I77"/>
    <mergeCell ref="T30:T32"/>
    <mergeCell ref="T34:T36"/>
    <mergeCell ref="T38:T40"/>
    <mergeCell ref="T42:T44"/>
    <mergeCell ref="T46:T48"/>
    <mergeCell ref="I53:I55"/>
    <mergeCell ref="I56:I58"/>
    <mergeCell ref="T19:T22"/>
    <mergeCell ref="P21:P22"/>
    <mergeCell ref="Q21:Q22"/>
    <mergeCell ref="R21:R22"/>
    <mergeCell ref="S21:S22"/>
    <mergeCell ref="T23:T25"/>
    <mergeCell ref="T26:T28"/>
    <mergeCell ref="I30:I32"/>
    <mergeCell ref="J30:J32"/>
    <mergeCell ref="K30:K32"/>
    <mergeCell ref="J34:J36"/>
    <mergeCell ref="K34:K36"/>
    <mergeCell ref="T103:T105"/>
    <mergeCell ref="T107:T109"/>
    <mergeCell ref="T112:T114"/>
    <mergeCell ref="C19:C22"/>
    <mergeCell ref="D16:D18"/>
    <mergeCell ref="C16:C18"/>
    <mergeCell ref="E16:E18"/>
    <mergeCell ref="F16:F18"/>
    <mergeCell ref="G16:G18"/>
    <mergeCell ref="H16:H18"/>
    <mergeCell ref="I16:I18"/>
    <mergeCell ref="J16:J18"/>
    <mergeCell ref="K16:K18"/>
    <mergeCell ref="T16:T18"/>
    <mergeCell ref="J19:J22"/>
    <mergeCell ref="K19:K22"/>
    <mergeCell ref="J23:J25"/>
    <mergeCell ref="K23:K25"/>
    <mergeCell ref="J26:J28"/>
    <mergeCell ref="K26:K28"/>
    <mergeCell ref="I59:I61"/>
    <mergeCell ref="I62:I64"/>
    <mergeCell ref="T53:T55"/>
    <mergeCell ref="T56:T58"/>
    <mergeCell ref="F50:F52"/>
    <mergeCell ref="G50:G52"/>
    <mergeCell ref="H50:H52"/>
    <mergeCell ref="I50:I52"/>
    <mergeCell ref="J50:J52"/>
    <mergeCell ref="K50:K52"/>
    <mergeCell ref="T50:T52"/>
    <mergeCell ref="T79:T81"/>
    <mergeCell ref="T83:T85"/>
    <mergeCell ref="T59:T61"/>
    <mergeCell ref="T62:T64"/>
    <mergeCell ref="T67:T69"/>
    <mergeCell ref="T71:T73"/>
    <mergeCell ref="T75:T77"/>
    <mergeCell ref="J75:J77"/>
    <mergeCell ref="F53:F55"/>
    <mergeCell ref="F56:F58"/>
    <mergeCell ref="F59:F61"/>
    <mergeCell ref="F62:F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6"/>
  <sheetViews>
    <sheetView tabSelected="1" topLeftCell="A16" zoomScale="66" zoomScaleNormal="66" workbookViewId="0">
      <selection activeCell="K38" sqref="K38"/>
    </sheetView>
  </sheetViews>
  <sheetFormatPr defaultRowHeight="13.2"/>
  <cols>
    <col min="1" max="1" width="6.44140625" customWidth="1"/>
    <col min="2" max="2" width="23.44140625" customWidth="1"/>
    <col min="3" max="3" width="30.6640625" customWidth="1"/>
    <col min="7" max="7" width="14.88671875" customWidth="1"/>
    <col min="9" max="9" width="14" bestFit="1" customWidth="1"/>
    <col min="11" max="11" width="10.88671875" customWidth="1"/>
    <col min="13" max="14" width="10.44140625" customWidth="1"/>
    <col min="15" max="15" width="11.88671875" customWidth="1"/>
    <col min="16" max="16" width="9.33203125" bestFit="1" customWidth="1"/>
    <col min="17" max="17" width="13.33203125" customWidth="1"/>
    <col min="20" max="20" width="11.5546875" customWidth="1"/>
    <col min="21" max="21" width="11.109375" customWidth="1"/>
    <col min="22" max="22" width="10.5546875" customWidth="1"/>
    <col min="23" max="23" width="10.88671875" customWidth="1"/>
    <col min="24" max="24" width="12.33203125" customWidth="1"/>
    <col min="26" max="26" width="9.44140625" bestFit="1" customWidth="1"/>
    <col min="27" max="27" width="9.33203125" bestFit="1" customWidth="1"/>
  </cols>
  <sheetData>
    <row r="2" spans="1:27" ht="13.8">
      <c r="A2" s="602" t="s">
        <v>88</v>
      </c>
      <c r="B2" s="602"/>
      <c r="C2" s="602"/>
      <c r="D2" s="101"/>
      <c r="E2" s="101"/>
      <c r="F2" s="101"/>
      <c r="G2" s="101"/>
      <c r="H2" s="101"/>
    </row>
    <row r="3" spans="1:27" ht="13.8">
      <c r="A3" s="102" t="s">
        <v>36</v>
      </c>
      <c r="B3" s="102"/>
      <c r="C3" s="102"/>
      <c r="D3" s="102"/>
      <c r="E3" s="102"/>
      <c r="F3" s="103"/>
      <c r="G3" s="103"/>
      <c r="H3" s="12"/>
    </row>
    <row r="4" spans="1:27" ht="13.8">
      <c r="A4" s="603" t="s">
        <v>23</v>
      </c>
      <c r="B4" s="603"/>
      <c r="C4" s="603"/>
      <c r="D4" s="603"/>
      <c r="E4" s="603"/>
      <c r="F4" s="603"/>
      <c r="G4" s="603"/>
      <c r="H4" s="603"/>
    </row>
    <row r="5" spans="1:27" ht="13.8">
      <c r="A5" s="603" t="s">
        <v>119</v>
      </c>
      <c r="B5" s="603"/>
      <c r="C5" s="603"/>
      <c r="D5" s="603"/>
      <c r="E5" s="103"/>
      <c r="F5" s="103"/>
      <c r="G5" s="103"/>
      <c r="H5" s="103"/>
    </row>
    <row r="6" spans="1:27" ht="13.8">
      <c r="A6" s="604" t="s">
        <v>154</v>
      </c>
      <c r="B6" s="604"/>
      <c r="C6" s="604"/>
      <c r="D6" s="604"/>
      <c r="E6" s="604"/>
      <c r="F6" s="604"/>
      <c r="G6" s="604"/>
      <c r="H6" s="604"/>
    </row>
    <row r="7" spans="1:27">
      <c r="A7" s="639" t="s">
        <v>1</v>
      </c>
      <c r="B7" s="640"/>
      <c r="C7" s="640"/>
      <c r="D7" s="640"/>
      <c r="E7" s="640"/>
      <c r="F7" s="640"/>
      <c r="G7" s="640"/>
      <c r="H7" s="640"/>
      <c r="I7" s="640"/>
      <c r="J7" s="640"/>
      <c r="K7" s="565" t="s">
        <v>0</v>
      </c>
      <c r="L7" s="565"/>
      <c r="M7" s="565" t="s">
        <v>37</v>
      </c>
      <c r="N7" s="559" t="s">
        <v>2</v>
      </c>
      <c r="O7" s="559"/>
      <c r="P7" s="565" t="s">
        <v>13</v>
      </c>
      <c r="Q7" s="559" t="s">
        <v>3</v>
      </c>
      <c r="R7" s="559"/>
      <c r="S7" s="559" t="s">
        <v>4</v>
      </c>
      <c r="T7" s="559"/>
      <c r="U7" s="559"/>
      <c r="V7" s="559" t="s">
        <v>5</v>
      </c>
      <c r="W7" s="559"/>
      <c r="X7" s="559"/>
      <c r="Y7" s="559"/>
    </row>
    <row r="8" spans="1:27">
      <c r="A8" s="640"/>
      <c r="B8" s="640"/>
      <c r="C8" s="640"/>
      <c r="D8" s="640"/>
      <c r="E8" s="640"/>
      <c r="F8" s="640"/>
      <c r="G8" s="640"/>
      <c r="H8" s="640"/>
      <c r="I8" s="640"/>
      <c r="J8" s="640"/>
      <c r="K8" s="565"/>
      <c r="L8" s="565"/>
      <c r="M8" s="565"/>
      <c r="N8" s="559"/>
      <c r="O8" s="559"/>
      <c r="P8" s="565"/>
      <c r="Q8" s="559"/>
      <c r="R8" s="559"/>
      <c r="S8" s="559"/>
      <c r="T8" s="559"/>
      <c r="U8" s="559"/>
      <c r="V8" s="559"/>
      <c r="W8" s="559"/>
      <c r="X8" s="559"/>
      <c r="Y8" s="559"/>
    </row>
    <row r="9" spans="1:27" ht="36">
      <c r="A9" s="131" t="s">
        <v>26</v>
      </c>
      <c r="B9" s="63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24" t="s">
        <v>38</v>
      </c>
      <c r="H9" s="130" t="s">
        <v>11</v>
      </c>
      <c r="I9" s="130" t="s">
        <v>12</v>
      </c>
      <c r="J9" s="130" t="s">
        <v>13</v>
      </c>
      <c r="K9" s="130" t="s">
        <v>14</v>
      </c>
      <c r="L9" s="130" t="s">
        <v>15</v>
      </c>
      <c r="M9" s="130" t="s">
        <v>39</v>
      </c>
      <c r="N9" s="130" t="s">
        <v>16</v>
      </c>
      <c r="O9" s="136" t="s">
        <v>17</v>
      </c>
      <c r="P9" s="565"/>
      <c r="Q9" s="130" t="s">
        <v>18</v>
      </c>
      <c r="R9" s="130" t="s">
        <v>15</v>
      </c>
      <c r="S9" s="130" t="s">
        <v>40</v>
      </c>
      <c r="T9" s="130" t="s">
        <v>19</v>
      </c>
      <c r="U9" s="130" t="s">
        <v>20</v>
      </c>
      <c r="V9" s="130" t="s">
        <v>33</v>
      </c>
      <c r="W9" s="130" t="s">
        <v>89</v>
      </c>
      <c r="X9" s="130" t="s">
        <v>90</v>
      </c>
      <c r="Y9" s="130" t="s">
        <v>91</v>
      </c>
    </row>
    <row r="10" spans="1:27" ht="17.399999999999999">
      <c r="A10" s="129"/>
      <c r="B10" s="16"/>
      <c r="C10" s="2"/>
      <c r="D10" s="2"/>
      <c r="E10" s="2"/>
      <c r="F10" s="2"/>
      <c r="G10" s="17"/>
      <c r="H10" s="18"/>
      <c r="I10" s="18"/>
      <c r="J10" s="19"/>
      <c r="K10" s="20" t="s">
        <v>41</v>
      </c>
      <c r="L10" s="20" t="s">
        <v>42</v>
      </c>
      <c r="M10" s="25" t="s">
        <v>43</v>
      </c>
      <c r="N10" s="25" t="s">
        <v>43</v>
      </c>
      <c r="O10" s="25" t="s">
        <v>44</v>
      </c>
      <c r="P10" s="132"/>
      <c r="Q10" s="25" t="s">
        <v>34</v>
      </c>
      <c r="R10" s="25" t="s">
        <v>45</v>
      </c>
      <c r="S10" s="25" t="s">
        <v>42</v>
      </c>
      <c r="T10" s="25" t="s">
        <v>35</v>
      </c>
      <c r="U10" s="25" t="s">
        <v>46</v>
      </c>
      <c r="V10" s="26"/>
      <c r="W10" s="26"/>
      <c r="X10" s="26"/>
      <c r="Y10" s="54"/>
    </row>
    <row r="11" spans="1:27" ht="17.399999999999999">
      <c r="A11" s="129">
        <v>1</v>
      </c>
      <c r="B11" s="16" t="s">
        <v>102</v>
      </c>
      <c r="C11" s="2"/>
      <c r="D11" s="2"/>
      <c r="E11" s="2"/>
      <c r="F11" s="2"/>
      <c r="G11" s="17"/>
      <c r="H11" s="18"/>
      <c r="I11" s="18"/>
      <c r="J11" s="19"/>
      <c r="K11" s="20"/>
      <c r="L11" s="20"/>
      <c r="M11" s="25"/>
      <c r="N11" s="25"/>
      <c r="O11" s="25"/>
      <c r="P11" s="132"/>
      <c r="Q11" s="25"/>
      <c r="R11" s="25"/>
      <c r="S11" s="25"/>
      <c r="T11" s="25"/>
      <c r="U11" s="25"/>
      <c r="V11" s="26"/>
      <c r="W11" s="26"/>
      <c r="X11" s="26"/>
      <c r="Y11" s="54"/>
    </row>
    <row r="12" spans="1:27" ht="17.399999999999999">
      <c r="A12" s="129"/>
      <c r="B12" s="16"/>
      <c r="C12" s="2"/>
      <c r="D12" s="2"/>
      <c r="E12" s="2"/>
      <c r="F12" s="2"/>
      <c r="G12" s="17"/>
      <c r="H12" s="18"/>
      <c r="I12" s="18"/>
      <c r="J12" s="19"/>
      <c r="K12" s="20"/>
      <c r="L12" s="20"/>
      <c r="M12" s="25"/>
      <c r="N12" s="25"/>
      <c r="O12" s="25"/>
      <c r="P12" s="132"/>
      <c r="Q12" s="25"/>
      <c r="R12" s="25"/>
      <c r="S12" s="25"/>
      <c r="T12" s="25"/>
      <c r="U12" s="25"/>
      <c r="V12" s="26"/>
      <c r="W12" s="26"/>
      <c r="X12" s="26"/>
      <c r="Y12" s="54"/>
    </row>
    <row r="13" spans="1:27" ht="15.6">
      <c r="A13" s="520">
        <v>1.1000000000000001</v>
      </c>
      <c r="B13" s="537" t="s">
        <v>173</v>
      </c>
      <c r="C13" s="626" t="s">
        <v>157</v>
      </c>
      <c r="D13" s="641"/>
      <c r="E13" s="641" t="s">
        <v>27</v>
      </c>
      <c r="F13" s="641" t="s">
        <v>92</v>
      </c>
      <c r="G13" s="641">
        <v>195000</v>
      </c>
      <c r="H13" s="641" t="s">
        <v>47</v>
      </c>
      <c r="I13" s="641" t="s">
        <v>28</v>
      </c>
      <c r="J13" s="4" t="s">
        <v>21</v>
      </c>
      <c r="K13" s="203">
        <v>41208</v>
      </c>
      <c r="L13" s="57" t="s">
        <v>31</v>
      </c>
      <c r="M13" s="58">
        <v>41215</v>
      </c>
      <c r="N13" s="58">
        <v>41215</v>
      </c>
      <c r="O13" s="58">
        <v>41232</v>
      </c>
      <c r="P13" s="133"/>
      <c r="Q13" s="58">
        <v>41239</v>
      </c>
      <c r="R13" s="57" t="s">
        <v>52</v>
      </c>
      <c r="S13" s="134"/>
      <c r="T13" s="58">
        <v>41246</v>
      </c>
      <c r="U13" s="58">
        <v>41254</v>
      </c>
      <c r="V13" s="58">
        <v>41261</v>
      </c>
      <c r="W13" s="58">
        <v>41319</v>
      </c>
      <c r="X13" s="58">
        <v>41684</v>
      </c>
      <c r="Y13" s="58"/>
    </row>
    <row r="14" spans="1:27" ht="15.6">
      <c r="A14" s="520"/>
      <c r="B14" s="538"/>
      <c r="C14" s="627"/>
      <c r="D14" s="642"/>
      <c r="E14" s="642"/>
      <c r="F14" s="642"/>
      <c r="G14" s="642"/>
      <c r="H14" s="642"/>
      <c r="I14" s="642"/>
      <c r="J14" s="4" t="s">
        <v>25</v>
      </c>
      <c r="K14" s="203"/>
      <c r="L14" s="57"/>
      <c r="M14" s="57"/>
      <c r="N14" s="59"/>
      <c r="O14" s="59"/>
      <c r="P14" s="133"/>
      <c r="Q14" s="57"/>
      <c r="R14" s="57"/>
      <c r="S14" s="57"/>
      <c r="T14" s="59"/>
      <c r="U14" s="57"/>
      <c r="V14" s="59"/>
      <c r="W14" s="59"/>
      <c r="X14" s="58"/>
      <c r="Y14" s="59"/>
      <c r="AA14" s="172"/>
    </row>
    <row r="15" spans="1:27" ht="15.6">
      <c r="A15" s="520"/>
      <c r="B15" s="544"/>
      <c r="C15" s="632"/>
      <c r="D15" s="643"/>
      <c r="E15" s="643"/>
      <c r="F15" s="643"/>
      <c r="G15" s="643"/>
      <c r="H15" s="643"/>
      <c r="I15" s="643"/>
      <c r="J15" s="4" t="s">
        <v>22</v>
      </c>
      <c r="K15" s="203"/>
      <c r="L15" s="57"/>
      <c r="M15" s="57"/>
      <c r="N15" s="59"/>
      <c r="O15" s="58"/>
      <c r="P15" s="133"/>
      <c r="Q15" s="57"/>
      <c r="R15" s="57"/>
      <c r="S15" s="57"/>
      <c r="T15" s="58"/>
      <c r="U15" s="57"/>
      <c r="V15" s="58"/>
      <c r="W15" s="58"/>
      <c r="X15" s="58"/>
      <c r="Y15" s="61"/>
      <c r="AA15" s="172"/>
    </row>
    <row r="16" spans="1:27" ht="15.6">
      <c r="A16" s="520">
        <v>1.2</v>
      </c>
      <c r="B16" s="537" t="s">
        <v>158</v>
      </c>
      <c r="C16" s="626" t="s">
        <v>159</v>
      </c>
      <c r="D16" s="641"/>
      <c r="E16" s="641" t="s">
        <v>27</v>
      </c>
      <c r="F16" s="641" t="s">
        <v>92</v>
      </c>
      <c r="G16" s="641">
        <v>100000</v>
      </c>
      <c r="H16" s="641" t="s">
        <v>47</v>
      </c>
      <c r="I16" s="641" t="s">
        <v>28</v>
      </c>
      <c r="J16" s="4" t="s">
        <v>21</v>
      </c>
      <c r="K16" s="203">
        <v>41208</v>
      </c>
      <c r="L16" s="57" t="s">
        <v>31</v>
      </c>
      <c r="M16" s="58">
        <v>41215</v>
      </c>
      <c r="N16" s="58">
        <v>41215</v>
      </c>
      <c r="O16" s="58">
        <v>41232</v>
      </c>
      <c r="P16" s="133"/>
      <c r="Q16" s="58">
        <v>41239</v>
      </c>
      <c r="R16" s="57" t="s">
        <v>52</v>
      </c>
      <c r="S16" s="134"/>
      <c r="T16" s="58">
        <v>41246</v>
      </c>
      <c r="U16" s="58">
        <v>41254</v>
      </c>
      <c r="V16" s="58">
        <v>41261</v>
      </c>
      <c r="W16" s="58">
        <v>41319</v>
      </c>
      <c r="X16" s="58">
        <v>41684</v>
      </c>
      <c r="Y16" s="58"/>
    </row>
    <row r="17" spans="1:27" ht="15.6">
      <c r="A17" s="520"/>
      <c r="B17" s="538"/>
      <c r="C17" s="627"/>
      <c r="D17" s="642"/>
      <c r="E17" s="642"/>
      <c r="F17" s="642"/>
      <c r="G17" s="642"/>
      <c r="H17" s="642"/>
      <c r="I17" s="642"/>
      <c r="J17" s="4" t="s">
        <v>25</v>
      </c>
      <c r="K17" s="203"/>
      <c r="L17" s="57"/>
      <c r="M17" s="57"/>
      <c r="N17" s="59"/>
      <c r="O17" s="59"/>
      <c r="P17" s="133"/>
      <c r="Q17" s="57"/>
      <c r="R17" s="57"/>
      <c r="S17" s="57"/>
      <c r="T17" s="59"/>
      <c r="U17" s="57"/>
      <c r="V17" s="59"/>
      <c r="W17" s="59"/>
      <c r="X17" s="58"/>
      <c r="Y17" s="59"/>
    </row>
    <row r="18" spans="1:27" ht="15.6">
      <c r="A18" s="520"/>
      <c r="B18" s="544"/>
      <c r="C18" s="632"/>
      <c r="D18" s="643"/>
      <c r="E18" s="643"/>
      <c r="F18" s="643"/>
      <c r="G18" s="643"/>
      <c r="H18" s="643"/>
      <c r="I18" s="643"/>
      <c r="J18" s="4" t="s">
        <v>22</v>
      </c>
      <c r="K18" s="203"/>
      <c r="L18" s="57"/>
      <c r="M18" s="57"/>
      <c r="N18" s="59"/>
      <c r="O18" s="58"/>
      <c r="P18" s="133"/>
      <c r="Q18" s="57"/>
      <c r="R18" s="57"/>
      <c r="S18" s="57"/>
      <c r="T18" s="58"/>
      <c r="U18" s="57"/>
      <c r="V18" s="58"/>
      <c r="W18" s="58"/>
      <c r="X18" s="58"/>
      <c r="Y18" s="61"/>
    </row>
    <row r="19" spans="1:27" ht="15.6">
      <c r="A19" s="531">
        <v>1.3</v>
      </c>
      <c r="B19" s="537" t="s">
        <v>160</v>
      </c>
      <c r="C19" s="626" t="s">
        <v>161</v>
      </c>
      <c r="D19" s="641"/>
      <c r="E19" s="641" t="s">
        <v>27</v>
      </c>
      <c r="F19" s="641" t="s">
        <v>92</v>
      </c>
      <c r="G19" s="641">
        <v>80000</v>
      </c>
      <c r="H19" s="641" t="s">
        <v>47</v>
      </c>
      <c r="I19" s="641" t="s">
        <v>28</v>
      </c>
      <c r="J19" s="4" t="s">
        <v>21</v>
      </c>
      <c r="K19" s="203">
        <v>41208</v>
      </c>
      <c r="L19" s="57" t="s">
        <v>31</v>
      </c>
      <c r="M19" s="58">
        <v>41215</v>
      </c>
      <c r="N19" s="58">
        <v>41215</v>
      </c>
      <c r="O19" s="58">
        <v>41232</v>
      </c>
      <c r="P19" s="133"/>
      <c r="Q19" s="58">
        <v>41239</v>
      </c>
      <c r="R19" s="57" t="s">
        <v>52</v>
      </c>
      <c r="S19" s="134"/>
      <c r="T19" s="58">
        <v>41246</v>
      </c>
      <c r="U19" s="58">
        <v>41254</v>
      </c>
      <c r="V19" s="58">
        <v>41261</v>
      </c>
      <c r="W19" s="58">
        <v>41319</v>
      </c>
      <c r="X19" s="58">
        <v>41684</v>
      </c>
      <c r="Y19" s="58"/>
    </row>
    <row r="20" spans="1:27" ht="15.6">
      <c r="A20" s="532"/>
      <c r="B20" s="538"/>
      <c r="C20" s="627"/>
      <c r="D20" s="642"/>
      <c r="E20" s="642"/>
      <c r="F20" s="642"/>
      <c r="G20" s="642"/>
      <c r="H20" s="642"/>
      <c r="I20" s="642"/>
      <c r="J20" s="4" t="s">
        <v>25</v>
      </c>
      <c r="K20" s="203"/>
      <c r="L20" s="57"/>
      <c r="M20" s="57"/>
      <c r="N20" s="59"/>
      <c r="O20" s="59"/>
      <c r="P20" s="133"/>
      <c r="Q20" s="57"/>
      <c r="R20" s="57"/>
      <c r="S20" s="57"/>
      <c r="T20" s="59"/>
      <c r="U20" s="57"/>
      <c r="V20" s="59"/>
      <c r="W20" s="59"/>
      <c r="X20" s="58"/>
      <c r="Y20" s="59"/>
    </row>
    <row r="21" spans="1:27" ht="48.75" customHeight="1">
      <c r="A21" s="533"/>
      <c r="B21" s="544"/>
      <c r="C21" s="632"/>
      <c r="D21" s="643"/>
      <c r="E21" s="643"/>
      <c r="F21" s="643"/>
      <c r="G21" s="643"/>
      <c r="H21" s="643"/>
      <c r="I21" s="643"/>
      <c r="J21" s="4" t="s">
        <v>22</v>
      </c>
      <c r="K21" s="203"/>
      <c r="L21" s="57"/>
      <c r="M21" s="57"/>
      <c r="N21" s="59"/>
      <c r="O21" s="58"/>
      <c r="P21" s="133"/>
      <c r="Q21" s="57"/>
      <c r="R21" s="57"/>
      <c r="S21" s="57"/>
      <c r="T21" s="58"/>
      <c r="U21" s="57"/>
      <c r="V21" s="58"/>
      <c r="W21" s="58"/>
      <c r="X21" s="58"/>
      <c r="Y21" s="58"/>
    </row>
    <row r="22" spans="1:27" ht="15.6">
      <c r="A22" s="520">
        <v>1.4</v>
      </c>
      <c r="B22" s="362" t="s">
        <v>162</v>
      </c>
      <c r="C22" s="626" t="s">
        <v>163</v>
      </c>
      <c r="D22" s="641"/>
      <c r="E22" s="641" t="s">
        <v>27</v>
      </c>
      <c r="F22" s="641" t="s">
        <v>92</v>
      </c>
      <c r="G22" s="641">
        <v>93000</v>
      </c>
      <c r="H22" s="641" t="s">
        <v>47</v>
      </c>
      <c r="I22" s="641" t="s">
        <v>28</v>
      </c>
      <c r="J22" s="4" t="s">
        <v>21</v>
      </c>
      <c r="K22" s="203">
        <v>41208</v>
      </c>
      <c r="L22" s="57" t="s">
        <v>31</v>
      </c>
      <c r="M22" s="58">
        <v>41215</v>
      </c>
      <c r="N22" s="58">
        <v>41215</v>
      </c>
      <c r="O22" s="58">
        <v>41232</v>
      </c>
      <c r="P22" s="133"/>
      <c r="Q22" s="58">
        <v>41239</v>
      </c>
      <c r="R22" s="57" t="s">
        <v>52</v>
      </c>
      <c r="S22" s="134"/>
      <c r="T22" s="58">
        <v>41246</v>
      </c>
      <c r="U22" s="58">
        <v>41254</v>
      </c>
      <c r="V22" s="58">
        <v>41261</v>
      </c>
      <c r="W22" s="58">
        <v>41319</v>
      </c>
      <c r="X22" s="58">
        <v>41684</v>
      </c>
      <c r="Y22" s="58"/>
    </row>
    <row r="23" spans="1:27" ht="15.6">
      <c r="A23" s="520"/>
      <c r="B23" s="363"/>
      <c r="C23" s="627"/>
      <c r="D23" s="642"/>
      <c r="E23" s="642"/>
      <c r="F23" s="642"/>
      <c r="G23" s="642"/>
      <c r="H23" s="642"/>
      <c r="I23" s="642"/>
      <c r="J23" s="4" t="s">
        <v>25</v>
      </c>
      <c r="K23" s="203"/>
      <c r="L23" s="57"/>
      <c r="M23" s="57"/>
      <c r="N23" s="59"/>
      <c r="O23" s="59"/>
      <c r="P23" s="133"/>
      <c r="Q23" s="57"/>
      <c r="R23" s="57"/>
      <c r="S23" s="57"/>
      <c r="T23" s="59"/>
      <c r="U23" s="57"/>
      <c r="V23" s="59"/>
      <c r="W23" s="59"/>
      <c r="X23" s="58"/>
      <c r="Y23" s="59"/>
    </row>
    <row r="24" spans="1:27" ht="15.6">
      <c r="A24" s="520"/>
      <c r="B24" s="364"/>
      <c r="C24" s="632"/>
      <c r="D24" s="643"/>
      <c r="E24" s="643"/>
      <c r="F24" s="643"/>
      <c r="G24" s="643"/>
      <c r="H24" s="643"/>
      <c r="I24" s="643"/>
      <c r="J24" s="4" t="s">
        <v>22</v>
      </c>
      <c r="K24" s="203"/>
      <c r="L24" s="57"/>
      <c r="M24" s="57"/>
      <c r="N24" s="59"/>
      <c r="O24" s="58"/>
      <c r="P24" s="133"/>
      <c r="Q24" s="57"/>
      <c r="R24" s="57"/>
      <c r="S24" s="57"/>
      <c r="T24" s="58"/>
      <c r="U24" s="57"/>
      <c r="V24" s="58"/>
      <c r="W24" s="58"/>
      <c r="X24" s="58"/>
      <c r="Y24" s="61"/>
    </row>
    <row r="25" spans="1:27" ht="15.6">
      <c r="A25" s="294"/>
      <c r="B25" s="295"/>
      <c r="C25" s="296"/>
      <c r="D25" s="297"/>
      <c r="E25" s="297"/>
      <c r="F25" s="297"/>
      <c r="G25" s="297"/>
      <c r="H25" s="297"/>
      <c r="I25" s="297"/>
      <c r="J25" s="241"/>
      <c r="K25" s="275"/>
      <c r="L25" s="276"/>
      <c r="M25" s="276"/>
      <c r="N25" s="277"/>
      <c r="O25" s="265"/>
      <c r="P25" s="298"/>
      <c r="Q25" s="276"/>
      <c r="R25" s="276"/>
      <c r="S25" s="276"/>
      <c r="T25" s="265"/>
      <c r="U25" s="276"/>
      <c r="V25" s="265"/>
      <c r="W25" s="265"/>
      <c r="X25" s="265"/>
      <c r="Y25" s="266"/>
    </row>
    <row r="26" spans="1:27" ht="15.6">
      <c r="A26" s="520">
        <v>1.5</v>
      </c>
      <c r="B26" s="362" t="s">
        <v>164</v>
      </c>
      <c r="C26" s="626" t="s">
        <v>165</v>
      </c>
      <c r="D26" s="641"/>
      <c r="E26" s="641" t="s">
        <v>27</v>
      </c>
      <c r="F26" s="641" t="s">
        <v>92</v>
      </c>
      <c r="G26" s="641">
        <v>86000</v>
      </c>
      <c r="H26" s="641" t="s">
        <v>47</v>
      </c>
      <c r="I26" s="641" t="s">
        <v>28</v>
      </c>
      <c r="J26" s="4" t="s">
        <v>21</v>
      </c>
      <c r="K26" s="203">
        <v>41218</v>
      </c>
      <c r="L26" s="57" t="s">
        <v>31</v>
      </c>
      <c r="M26" s="58">
        <v>41233</v>
      </c>
      <c r="N26" s="58">
        <v>41233</v>
      </c>
      <c r="O26" s="58">
        <v>41248</v>
      </c>
      <c r="P26" s="133"/>
      <c r="Q26" s="57">
        <v>41257</v>
      </c>
      <c r="R26" s="57" t="s">
        <v>52</v>
      </c>
      <c r="S26" s="134"/>
      <c r="T26" s="58">
        <v>41262</v>
      </c>
      <c r="U26" s="58">
        <v>41270</v>
      </c>
      <c r="V26" s="59">
        <v>41277</v>
      </c>
      <c r="W26" s="58">
        <v>41337</v>
      </c>
      <c r="X26" s="58">
        <v>41702</v>
      </c>
      <c r="Y26" s="58"/>
      <c r="Z26" s="172"/>
    </row>
    <row r="27" spans="1:27" ht="15.6">
      <c r="A27" s="520"/>
      <c r="B27" s="363"/>
      <c r="C27" s="627"/>
      <c r="D27" s="642"/>
      <c r="E27" s="642"/>
      <c r="F27" s="642"/>
      <c r="G27" s="642"/>
      <c r="H27" s="642"/>
      <c r="I27" s="642"/>
      <c r="J27" s="4" t="s">
        <v>25</v>
      </c>
      <c r="K27" s="203"/>
      <c r="L27" s="57"/>
      <c r="M27" s="57"/>
      <c r="N27" s="59"/>
      <c r="O27" s="59"/>
      <c r="P27" s="133"/>
      <c r="Q27" s="57"/>
      <c r="R27" s="57"/>
      <c r="S27" s="57"/>
      <c r="T27" s="59"/>
      <c r="U27" s="57"/>
      <c r="V27" s="59"/>
      <c r="W27" s="59"/>
      <c r="X27" s="58"/>
      <c r="Y27" s="59"/>
      <c r="Z27" s="172"/>
      <c r="AA27" s="172"/>
    </row>
    <row r="28" spans="1:27" ht="15.6">
      <c r="A28" s="520"/>
      <c r="B28" s="364"/>
      <c r="C28" s="632"/>
      <c r="D28" s="643"/>
      <c r="E28" s="643"/>
      <c r="F28" s="643"/>
      <c r="G28" s="643"/>
      <c r="H28" s="643"/>
      <c r="I28" s="643"/>
      <c r="J28" s="4" t="s">
        <v>22</v>
      </c>
      <c r="K28" s="203"/>
      <c r="L28" s="57"/>
      <c r="M28" s="57"/>
      <c r="N28" s="59"/>
      <c r="O28" s="58"/>
      <c r="P28" s="133"/>
      <c r="Q28" s="60"/>
      <c r="R28" s="60"/>
      <c r="S28" s="60"/>
      <c r="T28" s="61"/>
      <c r="U28" s="60"/>
      <c r="V28" s="61"/>
      <c r="W28" s="61"/>
      <c r="X28" s="61"/>
      <c r="Y28" s="61"/>
      <c r="AA28" s="172"/>
    </row>
    <row r="29" spans="1:27" ht="15.6">
      <c r="A29" s="520">
        <v>1.6</v>
      </c>
      <c r="B29" s="362" t="s">
        <v>166</v>
      </c>
      <c r="C29" s="626" t="s">
        <v>176</v>
      </c>
      <c r="D29" s="641"/>
      <c r="E29" s="641" t="s">
        <v>27</v>
      </c>
      <c r="F29" s="641" t="s">
        <v>92</v>
      </c>
      <c r="G29" s="641">
        <v>86000</v>
      </c>
      <c r="H29" s="641" t="s">
        <v>47</v>
      </c>
      <c r="I29" s="641" t="s">
        <v>28</v>
      </c>
      <c r="J29" s="4" t="s">
        <v>21</v>
      </c>
      <c r="K29" s="203">
        <v>41218</v>
      </c>
      <c r="L29" s="57" t="s">
        <v>31</v>
      </c>
      <c r="M29" s="58">
        <v>41233</v>
      </c>
      <c r="N29" s="58">
        <v>41233</v>
      </c>
      <c r="O29" s="58">
        <v>41248</v>
      </c>
      <c r="P29" s="133"/>
      <c r="Q29" s="57">
        <v>41257</v>
      </c>
      <c r="R29" s="57" t="s">
        <v>52</v>
      </c>
      <c r="S29" s="134"/>
      <c r="T29" s="58">
        <v>41262</v>
      </c>
      <c r="U29" s="58">
        <v>41270</v>
      </c>
      <c r="V29" s="59">
        <v>41277</v>
      </c>
      <c r="W29" s="58">
        <v>41337</v>
      </c>
      <c r="X29" s="58">
        <v>41702</v>
      </c>
      <c r="Y29" s="58"/>
    </row>
    <row r="30" spans="1:27" ht="15.6">
      <c r="A30" s="520"/>
      <c r="B30" s="363"/>
      <c r="C30" s="627"/>
      <c r="D30" s="642"/>
      <c r="E30" s="642"/>
      <c r="F30" s="642"/>
      <c r="G30" s="642"/>
      <c r="H30" s="642"/>
      <c r="I30" s="642"/>
      <c r="J30" s="4" t="s">
        <v>25</v>
      </c>
      <c r="K30" s="203"/>
      <c r="L30" s="57"/>
      <c r="M30" s="57"/>
      <c r="N30" s="59"/>
      <c r="O30" s="59"/>
      <c r="P30" s="133"/>
      <c r="Q30" s="57"/>
      <c r="R30" s="57"/>
      <c r="S30" s="57"/>
      <c r="T30" s="59"/>
      <c r="U30" s="57"/>
      <c r="V30" s="59"/>
      <c r="W30" s="59"/>
      <c r="X30" s="58"/>
      <c r="Y30" s="59"/>
    </row>
    <row r="31" spans="1:27" ht="15.6">
      <c r="A31" s="520"/>
      <c r="B31" s="364"/>
      <c r="C31" s="632"/>
      <c r="D31" s="643"/>
      <c r="E31" s="643"/>
      <c r="F31" s="643"/>
      <c r="G31" s="643"/>
      <c r="H31" s="643"/>
      <c r="I31" s="643"/>
      <c r="J31" s="4" t="s">
        <v>22</v>
      </c>
      <c r="K31" s="203"/>
      <c r="L31" s="57"/>
      <c r="M31" s="57"/>
      <c r="N31" s="59"/>
      <c r="O31" s="58"/>
      <c r="P31" s="133"/>
      <c r="Q31" s="60"/>
      <c r="R31" s="60"/>
      <c r="S31" s="60"/>
      <c r="T31" s="61"/>
      <c r="U31" s="60"/>
      <c r="V31" s="61"/>
      <c r="W31" s="61"/>
      <c r="X31" s="61"/>
      <c r="Y31" s="61"/>
    </row>
    <row r="32" spans="1:27" ht="15.6">
      <c r="A32" s="520">
        <v>1.7</v>
      </c>
      <c r="B32" s="537" t="s">
        <v>167</v>
      </c>
      <c r="C32" s="637" t="s">
        <v>177</v>
      </c>
      <c r="D32" s="641"/>
      <c r="E32" s="641" t="s">
        <v>27</v>
      </c>
      <c r="F32" s="641" t="s">
        <v>92</v>
      </c>
      <c r="G32" s="641">
        <v>89000</v>
      </c>
      <c r="H32" s="641" t="s">
        <v>47</v>
      </c>
      <c r="I32" s="641" t="s">
        <v>28</v>
      </c>
      <c r="J32" s="4" t="s">
        <v>21</v>
      </c>
      <c r="K32" s="203">
        <v>41218</v>
      </c>
      <c r="L32" s="57" t="s">
        <v>31</v>
      </c>
      <c r="M32" s="58">
        <v>41233</v>
      </c>
      <c r="N32" s="58">
        <v>41233</v>
      </c>
      <c r="O32" s="58">
        <v>41248</v>
      </c>
      <c r="P32" s="133"/>
      <c r="Q32" s="57">
        <v>41257</v>
      </c>
      <c r="R32" s="57" t="s">
        <v>52</v>
      </c>
      <c r="S32" s="134"/>
      <c r="T32" s="58">
        <v>41262</v>
      </c>
      <c r="U32" s="58">
        <v>41270</v>
      </c>
      <c r="V32" s="59">
        <v>41277</v>
      </c>
      <c r="W32" s="58">
        <v>41337</v>
      </c>
      <c r="X32" s="58">
        <v>41702</v>
      </c>
      <c r="Y32" s="58"/>
    </row>
    <row r="33" spans="1:26" ht="15.6">
      <c r="A33" s="520"/>
      <c r="B33" s="538"/>
      <c r="C33" s="638"/>
      <c r="D33" s="642"/>
      <c r="E33" s="642"/>
      <c r="F33" s="642"/>
      <c r="G33" s="642"/>
      <c r="H33" s="642"/>
      <c r="I33" s="642"/>
      <c r="J33" s="4" t="s">
        <v>25</v>
      </c>
      <c r="K33" s="203"/>
      <c r="L33" s="57"/>
      <c r="M33" s="57"/>
      <c r="N33" s="59"/>
      <c r="O33" s="59"/>
      <c r="P33" s="133"/>
      <c r="Q33" s="57"/>
      <c r="R33" s="57"/>
      <c r="S33" s="57"/>
      <c r="T33" s="59"/>
      <c r="U33" s="57"/>
      <c r="V33" s="59"/>
      <c r="W33" s="59"/>
      <c r="X33" s="58"/>
      <c r="Y33" s="59"/>
    </row>
    <row r="34" spans="1:26" ht="15.6">
      <c r="A34" s="520"/>
      <c r="B34" s="544"/>
      <c r="C34" s="638"/>
      <c r="D34" s="643"/>
      <c r="E34" s="643"/>
      <c r="F34" s="643"/>
      <c r="G34" s="643"/>
      <c r="H34" s="643"/>
      <c r="I34" s="643"/>
      <c r="J34" s="4" t="s">
        <v>22</v>
      </c>
      <c r="K34" s="203"/>
      <c r="L34" s="57"/>
      <c r="M34" s="57"/>
      <c r="N34" s="59"/>
      <c r="O34" s="58"/>
      <c r="P34" s="133"/>
      <c r="Q34" s="60"/>
      <c r="R34" s="60"/>
      <c r="S34" s="60"/>
      <c r="T34" s="61"/>
      <c r="U34" s="60"/>
      <c r="V34" s="61"/>
      <c r="W34" s="61"/>
      <c r="X34" s="61"/>
      <c r="Y34" s="61"/>
    </row>
    <row r="35" spans="1:26" ht="15.6">
      <c r="A35" s="531">
        <v>1.8</v>
      </c>
      <c r="B35" s="537" t="s">
        <v>168</v>
      </c>
      <c r="C35" s="626" t="s">
        <v>178</v>
      </c>
      <c r="D35" s="641"/>
      <c r="E35" s="641" t="s">
        <v>27</v>
      </c>
      <c r="F35" s="641" t="s">
        <v>92</v>
      </c>
      <c r="G35" s="641">
        <v>86000</v>
      </c>
      <c r="H35" s="641" t="s">
        <v>47</v>
      </c>
      <c r="I35" s="641" t="s">
        <v>28</v>
      </c>
      <c r="J35" s="4" t="s">
        <v>21</v>
      </c>
      <c r="K35" s="203">
        <v>41218</v>
      </c>
      <c r="L35" s="57" t="s">
        <v>31</v>
      </c>
      <c r="M35" s="58">
        <v>41233</v>
      </c>
      <c r="N35" s="58">
        <v>41233</v>
      </c>
      <c r="O35" s="58">
        <v>41248</v>
      </c>
      <c r="P35" s="133"/>
      <c r="Q35" s="57">
        <v>41257</v>
      </c>
      <c r="R35" s="57" t="s">
        <v>52</v>
      </c>
      <c r="S35" s="134"/>
      <c r="T35" s="58">
        <v>41262</v>
      </c>
      <c r="U35" s="58">
        <v>41270</v>
      </c>
      <c r="V35" s="59">
        <v>41277</v>
      </c>
      <c r="W35" s="58">
        <v>41337</v>
      </c>
      <c r="X35" s="58">
        <v>41702</v>
      </c>
      <c r="Y35" s="58"/>
    </row>
    <row r="36" spans="1:26" ht="15.6">
      <c r="A36" s="532"/>
      <c r="B36" s="538"/>
      <c r="C36" s="627"/>
      <c r="D36" s="642"/>
      <c r="E36" s="642"/>
      <c r="F36" s="642"/>
      <c r="G36" s="642"/>
      <c r="H36" s="642"/>
      <c r="I36" s="642"/>
      <c r="J36" s="4" t="s">
        <v>25</v>
      </c>
      <c r="K36" s="203"/>
      <c r="L36" s="57"/>
      <c r="M36" s="57"/>
      <c r="N36" s="59"/>
      <c r="O36" s="59"/>
      <c r="P36" s="133"/>
      <c r="Q36" s="57"/>
      <c r="R36" s="57"/>
      <c r="S36" s="57"/>
      <c r="T36" s="59"/>
      <c r="U36" s="57"/>
      <c r="V36" s="59"/>
      <c r="W36" s="59"/>
      <c r="X36" s="58"/>
      <c r="Y36" s="59"/>
    </row>
    <row r="37" spans="1:26" ht="15.6">
      <c r="A37" s="533"/>
      <c r="B37" s="544"/>
      <c r="C37" s="632"/>
      <c r="D37" s="643"/>
      <c r="E37" s="643"/>
      <c r="F37" s="643"/>
      <c r="G37" s="643"/>
      <c r="H37" s="643"/>
      <c r="I37" s="643"/>
      <c r="J37" s="4" t="s">
        <v>22</v>
      </c>
      <c r="K37" s="203"/>
      <c r="L37" s="57"/>
      <c r="M37" s="57"/>
      <c r="N37" s="59"/>
      <c r="O37" s="58"/>
      <c r="P37" s="133"/>
      <c r="Q37" s="57"/>
      <c r="R37" s="57"/>
      <c r="S37" s="57"/>
      <c r="T37" s="58"/>
      <c r="U37" s="57"/>
      <c r="V37" s="58"/>
      <c r="W37" s="58"/>
      <c r="X37" s="58"/>
      <c r="Y37" s="58"/>
    </row>
    <row r="38" spans="1:26" ht="15.6">
      <c r="A38" s="299"/>
      <c r="B38" s="300"/>
      <c r="C38" s="301"/>
      <c r="D38" s="302"/>
      <c r="E38" s="302"/>
      <c r="F38" s="302"/>
      <c r="G38" s="302"/>
      <c r="H38" s="302"/>
      <c r="I38" s="302"/>
      <c r="J38" s="303"/>
      <c r="K38" s="345"/>
      <c r="L38" s="177"/>
      <c r="M38" s="177"/>
      <c r="N38" s="304"/>
      <c r="O38" s="174"/>
      <c r="P38" s="305"/>
      <c r="Q38" s="177"/>
      <c r="R38" s="177"/>
      <c r="S38" s="177"/>
      <c r="T38" s="174"/>
      <c r="U38" s="177"/>
      <c r="V38" s="174"/>
      <c r="W38" s="174"/>
      <c r="X38" s="174"/>
      <c r="Y38" s="174"/>
    </row>
    <row r="39" spans="1:26" ht="15.6">
      <c r="A39" s="531">
        <v>1.9</v>
      </c>
      <c r="B39" s="620" t="s">
        <v>169</v>
      </c>
      <c r="C39" s="626" t="s">
        <v>179</v>
      </c>
      <c r="D39" s="641"/>
      <c r="E39" s="641" t="s">
        <v>27</v>
      </c>
      <c r="F39" s="641" t="s">
        <v>92</v>
      </c>
      <c r="G39" s="641">
        <v>98000</v>
      </c>
      <c r="H39" s="641" t="s">
        <v>47</v>
      </c>
      <c r="I39" s="641" t="s">
        <v>28</v>
      </c>
      <c r="J39" s="4" t="s">
        <v>21</v>
      </c>
      <c r="K39" s="203">
        <v>41233</v>
      </c>
      <c r="L39" s="57" t="s">
        <v>31</v>
      </c>
      <c r="M39" s="58">
        <v>41246</v>
      </c>
      <c r="N39" s="58">
        <v>41246</v>
      </c>
      <c r="O39" s="58">
        <v>41261</v>
      </c>
      <c r="P39" s="133"/>
      <c r="Q39" s="58">
        <v>41268</v>
      </c>
      <c r="R39" s="57" t="s">
        <v>52</v>
      </c>
      <c r="S39" s="134"/>
      <c r="T39" s="58">
        <v>41276</v>
      </c>
      <c r="U39" s="57">
        <v>41285</v>
      </c>
      <c r="V39" s="59">
        <v>41292</v>
      </c>
      <c r="W39" s="58">
        <v>41347</v>
      </c>
      <c r="X39" s="58">
        <v>41712</v>
      </c>
      <c r="Y39" s="58"/>
      <c r="Z39" s="172"/>
    </row>
    <row r="40" spans="1:26" ht="15.6">
      <c r="A40" s="532"/>
      <c r="B40" s="620"/>
      <c r="C40" s="627"/>
      <c r="D40" s="642"/>
      <c r="E40" s="642"/>
      <c r="F40" s="642"/>
      <c r="G40" s="642"/>
      <c r="H40" s="642"/>
      <c r="I40" s="642"/>
      <c r="J40" s="4" t="s">
        <v>25</v>
      </c>
      <c r="K40" s="203"/>
      <c r="L40" s="57"/>
      <c r="M40" s="57"/>
      <c r="N40" s="59"/>
      <c r="O40" s="59"/>
      <c r="P40" s="133"/>
      <c r="Q40" s="57"/>
      <c r="R40" s="57"/>
      <c r="S40" s="57"/>
      <c r="T40" s="59"/>
      <c r="U40" s="57"/>
      <c r="V40" s="59"/>
      <c r="W40" s="59"/>
      <c r="X40" s="58"/>
      <c r="Y40" s="59"/>
    </row>
    <row r="41" spans="1:26" ht="15.6">
      <c r="A41" s="533"/>
      <c r="B41" s="620"/>
      <c r="C41" s="632"/>
      <c r="D41" s="643"/>
      <c r="E41" s="643"/>
      <c r="F41" s="643"/>
      <c r="G41" s="643"/>
      <c r="H41" s="643"/>
      <c r="I41" s="643"/>
      <c r="J41" s="4" t="s">
        <v>22</v>
      </c>
      <c r="K41" s="203"/>
      <c r="L41" s="57"/>
      <c r="M41" s="57"/>
      <c r="N41" s="59"/>
      <c r="O41" s="58"/>
      <c r="P41" s="133"/>
      <c r="Q41" s="57"/>
      <c r="R41" s="57"/>
      <c r="S41" s="57"/>
      <c r="T41" s="58"/>
      <c r="U41" s="57"/>
      <c r="V41" s="58"/>
      <c r="W41" s="58"/>
      <c r="X41" s="58"/>
      <c r="Y41" s="58"/>
    </row>
    <row r="42" spans="1:26" ht="15.6">
      <c r="A42" s="531">
        <v>1.1000000000000001</v>
      </c>
      <c r="B42" s="537" t="s">
        <v>174</v>
      </c>
      <c r="C42" s="626" t="s">
        <v>180</v>
      </c>
      <c r="D42" s="641"/>
      <c r="E42" s="641" t="s">
        <v>27</v>
      </c>
      <c r="F42" s="641" t="s">
        <v>92</v>
      </c>
      <c r="G42" s="641">
        <v>112000</v>
      </c>
      <c r="H42" s="641" t="s">
        <v>47</v>
      </c>
      <c r="I42" s="641" t="s">
        <v>28</v>
      </c>
      <c r="J42" s="4" t="s">
        <v>21</v>
      </c>
      <c r="K42" s="203">
        <v>41233</v>
      </c>
      <c r="L42" s="57" t="s">
        <v>31</v>
      </c>
      <c r="M42" s="58">
        <v>41246</v>
      </c>
      <c r="N42" s="58">
        <v>41246</v>
      </c>
      <c r="O42" s="58">
        <v>41261</v>
      </c>
      <c r="P42" s="133"/>
      <c r="Q42" s="58">
        <v>41268</v>
      </c>
      <c r="R42" s="57" t="s">
        <v>52</v>
      </c>
      <c r="S42" s="134"/>
      <c r="T42" s="58">
        <v>41276</v>
      </c>
      <c r="U42" s="57">
        <v>41285</v>
      </c>
      <c r="V42" s="59">
        <v>41292</v>
      </c>
      <c r="W42" s="58">
        <v>41347</v>
      </c>
      <c r="X42" s="58">
        <v>41712</v>
      </c>
      <c r="Y42" s="58"/>
    </row>
    <row r="43" spans="1:26" ht="15.6">
      <c r="A43" s="532"/>
      <c r="B43" s="538"/>
      <c r="C43" s="627"/>
      <c r="D43" s="642"/>
      <c r="E43" s="642"/>
      <c r="F43" s="642"/>
      <c r="G43" s="642"/>
      <c r="H43" s="642"/>
      <c r="I43" s="642"/>
      <c r="J43" s="4" t="s">
        <v>25</v>
      </c>
      <c r="K43" s="203"/>
      <c r="L43" s="57"/>
      <c r="M43" s="57"/>
      <c r="N43" s="59"/>
      <c r="O43" s="59"/>
      <c r="P43" s="133"/>
      <c r="Q43" s="57"/>
      <c r="R43" s="57"/>
      <c r="S43" s="57"/>
      <c r="T43" s="59"/>
      <c r="U43" s="57"/>
      <c r="V43" s="59"/>
      <c r="W43" s="59"/>
      <c r="X43" s="58"/>
      <c r="Y43" s="59"/>
    </row>
    <row r="44" spans="1:26" ht="15.6">
      <c r="A44" s="533"/>
      <c r="B44" s="544"/>
      <c r="C44" s="627"/>
      <c r="D44" s="643"/>
      <c r="E44" s="643"/>
      <c r="F44" s="643"/>
      <c r="G44" s="643"/>
      <c r="H44" s="643"/>
      <c r="I44" s="643"/>
      <c r="J44" s="4" t="s">
        <v>22</v>
      </c>
      <c r="K44" s="203"/>
      <c r="L44" s="57"/>
      <c r="M44" s="57"/>
      <c r="N44" s="59"/>
      <c r="O44" s="58"/>
      <c r="P44" s="133"/>
      <c r="Q44" s="57"/>
      <c r="R44" s="57"/>
      <c r="S44" s="57"/>
      <c r="T44" s="58"/>
      <c r="U44" s="57"/>
      <c r="V44" s="58"/>
      <c r="W44" s="58"/>
      <c r="X44" s="58"/>
      <c r="Y44" s="58"/>
    </row>
    <row r="45" spans="1:26" ht="15.6">
      <c r="A45" s="531">
        <v>1.1100000000000001</v>
      </c>
      <c r="B45" s="537" t="s">
        <v>170</v>
      </c>
      <c r="C45" s="626" t="s">
        <v>181</v>
      </c>
      <c r="D45" s="641"/>
      <c r="E45" s="641" t="s">
        <v>27</v>
      </c>
      <c r="F45" s="641" t="s">
        <v>92</v>
      </c>
      <c r="G45" s="641">
        <v>110000</v>
      </c>
      <c r="H45" s="641" t="s">
        <v>47</v>
      </c>
      <c r="I45" s="641" t="s">
        <v>28</v>
      </c>
      <c r="J45" s="4" t="s">
        <v>21</v>
      </c>
      <c r="K45" s="203">
        <v>41233</v>
      </c>
      <c r="L45" s="57" t="s">
        <v>31</v>
      </c>
      <c r="M45" s="58">
        <v>41246</v>
      </c>
      <c r="N45" s="58">
        <v>41246</v>
      </c>
      <c r="O45" s="58">
        <v>41261</v>
      </c>
      <c r="P45" s="133"/>
      <c r="Q45" s="58">
        <v>41268</v>
      </c>
      <c r="R45" s="57" t="s">
        <v>52</v>
      </c>
      <c r="S45" s="134"/>
      <c r="T45" s="58">
        <v>41276</v>
      </c>
      <c r="U45" s="57">
        <v>41285</v>
      </c>
      <c r="V45" s="59">
        <v>41292</v>
      </c>
      <c r="W45" s="58">
        <v>41347</v>
      </c>
      <c r="X45" s="58">
        <v>41712</v>
      </c>
      <c r="Y45" s="58"/>
    </row>
    <row r="46" spans="1:26" ht="15.6">
      <c r="A46" s="532"/>
      <c r="B46" s="538"/>
      <c r="C46" s="627"/>
      <c r="D46" s="642"/>
      <c r="E46" s="642"/>
      <c r="F46" s="642"/>
      <c r="G46" s="642"/>
      <c r="H46" s="642"/>
      <c r="I46" s="642"/>
      <c r="J46" s="4" t="s">
        <v>25</v>
      </c>
      <c r="K46" s="203"/>
      <c r="L46" s="57"/>
      <c r="M46" s="57"/>
      <c r="N46" s="59"/>
      <c r="O46" s="59"/>
      <c r="P46" s="133"/>
      <c r="Q46" s="57"/>
      <c r="R46" s="57"/>
      <c r="S46" s="57"/>
      <c r="T46" s="59"/>
      <c r="U46" s="57"/>
      <c r="V46" s="59"/>
      <c r="W46" s="59"/>
      <c r="X46" s="58"/>
      <c r="Y46" s="59"/>
    </row>
    <row r="47" spans="1:26" ht="15.6">
      <c r="A47" s="533"/>
      <c r="B47" s="544"/>
      <c r="C47" s="632"/>
      <c r="D47" s="643"/>
      <c r="E47" s="643"/>
      <c r="F47" s="643"/>
      <c r="G47" s="643"/>
      <c r="H47" s="643"/>
      <c r="I47" s="643"/>
      <c r="J47" s="4" t="s">
        <v>22</v>
      </c>
      <c r="K47" s="203"/>
      <c r="L47" s="57"/>
      <c r="M47" s="57"/>
      <c r="N47" s="59"/>
      <c r="O47" s="58"/>
      <c r="P47" s="133"/>
      <c r="Q47" s="57"/>
      <c r="R47" s="57"/>
      <c r="S47" s="57"/>
      <c r="T47" s="58"/>
      <c r="U47" s="57"/>
      <c r="V47" s="58"/>
      <c r="W47" s="58"/>
      <c r="X47" s="58"/>
      <c r="Y47" s="58"/>
    </row>
    <row r="48" spans="1:26" ht="15.6">
      <c r="A48" s="531">
        <v>1.1200000000000001</v>
      </c>
      <c r="B48" s="537" t="s">
        <v>171</v>
      </c>
      <c r="C48" s="626" t="s">
        <v>182</v>
      </c>
      <c r="D48" s="641"/>
      <c r="E48" s="641" t="s">
        <v>27</v>
      </c>
      <c r="F48" s="641" t="s">
        <v>92</v>
      </c>
      <c r="G48" s="641">
        <v>89000</v>
      </c>
      <c r="H48" s="641" t="s">
        <v>47</v>
      </c>
      <c r="I48" s="641" t="s">
        <v>28</v>
      </c>
      <c r="J48" s="4" t="s">
        <v>21</v>
      </c>
      <c r="K48" s="203">
        <v>41233</v>
      </c>
      <c r="L48" s="57" t="s">
        <v>31</v>
      </c>
      <c r="M48" s="58">
        <v>41246</v>
      </c>
      <c r="N48" s="58">
        <v>41246</v>
      </c>
      <c r="O48" s="58">
        <v>41261</v>
      </c>
      <c r="P48" s="133"/>
      <c r="Q48" s="58">
        <v>41268</v>
      </c>
      <c r="R48" s="57" t="s">
        <v>52</v>
      </c>
      <c r="S48" s="134"/>
      <c r="T48" s="58">
        <v>41276</v>
      </c>
      <c r="U48" s="57">
        <v>41285</v>
      </c>
      <c r="V48" s="59">
        <v>41292</v>
      </c>
      <c r="W48" s="58">
        <v>41347</v>
      </c>
      <c r="X48" s="58">
        <v>41712</v>
      </c>
      <c r="Y48" s="58"/>
    </row>
    <row r="49" spans="1:25" ht="15.6">
      <c r="A49" s="532"/>
      <c r="B49" s="538"/>
      <c r="C49" s="627"/>
      <c r="D49" s="642"/>
      <c r="E49" s="642"/>
      <c r="F49" s="642"/>
      <c r="G49" s="642"/>
      <c r="H49" s="642"/>
      <c r="I49" s="642"/>
      <c r="J49" s="4" t="s">
        <v>25</v>
      </c>
      <c r="K49" s="56"/>
      <c r="L49" s="57"/>
      <c r="M49" s="57"/>
      <c r="N49" s="59"/>
      <c r="O49" s="59"/>
      <c r="P49" s="133"/>
      <c r="Q49" s="57"/>
      <c r="R49" s="57"/>
      <c r="S49" s="57"/>
      <c r="T49" s="59"/>
      <c r="U49" s="57"/>
      <c r="V49" s="59"/>
      <c r="W49" s="59"/>
      <c r="X49" s="59"/>
      <c r="Y49" s="59"/>
    </row>
    <row r="50" spans="1:25" ht="15.6">
      <c r="A50" s="532"/>
      <c r="B50" s="538"/>
      <c r="C50" s="627"/>
      <c r="D50" s="643"/>
      <c r="E50" s="643"/>
      <c r="F50" s="643"/>
      <c r="G50" s="643"/>
      <c r="H50" s="643"/>
      <c r="I50" s="643"/>
      <c r="J50" s="137" t="s">
        <v>22</v>
      </c>
      <c r="K50" s="56"/>
      <c r="L50" s="57"/>
      <c r="M50" s="57"/>
      <c r="N50" s="59"/>
      <c r="O50" s="58"/>
      <c r="P50" s="133"/>
      <c r="Q50" s="57"/>
      <c r="R50" s="57"/>
      <c r="S50" s="57"/>
      <c r="T50" s="58"/>
      <c r="U50" s="57"/>
      <c r="V50" s="58"/>
      <c r="W50" s="58"/>
      <c r="X50" s="58"/>
      <c r="Y50" s="58"/>
    </row>
    <row r="51" spans="1:25">
      <c r="A51" s="628"/>
      <c r="B51" s="630" t="s">
        <v>175</v>
      </c>
      <c r="C51" s="629"/>
      <c r="D51" s="629"/>
      <c r="E51" s="629"/>
      <c r="F51" s="629"/>
      <c r="G51" s="636">
        <f>SUM(G13:G50)</f>
        <v>1224000</v>
      </c>
      <c r="H51" s="629"/>
      <c r="I51" s="629"/>
      <c r="J51" s="629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</row>
    <row r="52" spans="1:25" ht="9" customHeight="1">
      <c r="A52" s="629"/>
      <c r="B52" s="631"/>
      <c r="C52" s="629"/>
      <c r="D52" s="629"/>
      <c r="E52" s="629"/>
      <c r="F52" s="629"/>
      <c r="G52" s="636"/>
      <c r="H52" s="629"/>
      <c r="I52" s="629"/>
      <c r="J52" s="629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</row>
    <row r="53" spans="1:25" ht="21" customHeight="1">
      <c r="A53" s="290"/>
      <c r="B53" s="291"/>
      <c r="C53" s="290"/>
      <c r="D53" s="290"/>
      <c r="E53" s="290"/>
      <c r="F53" s="290"/>
      <c r="G53" s="292"/>
      <c r="H53" s="290"/>
      <c r="I53" s="290"/>
      <c r="J53" s="290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</row>
    <row r="54" spans="1:25" ht="15.6">
      <c r="A54" s="623">
        <v>2</v>
      </c>
      <c r="B54" s="620" t="s">
        <v>152</v>
      </c>
      <c r="C54" s="621" t="s">
        <v>153</v>
      </c>
      <c r="D54" s="622"/>
      <c r="E54" s="622" t="s">
        <v>27</v>
      </c>
      <c r="F54" s="622" t="s">
        <v>50</v>
      </c>
      <c r="G54" s="634">
        <f>11000000/17.7998</f>
        <v>617984.4717356374</v>
      </c>
      <c r="H54" s="635" t="s">
        <v>47</v>
      </c>
      <c r="I54" s="635" t="s">
        <v>47</v>
      </c>
      <c r="J54" s="4" t="s">
        <v>21</v>
      </c>
      <c r="K54" s="51">
        <v>41275</v>
      </c>
      <c r="L54" s="135" t="s">
        <v>52</v>
      </c>
      <c r="M54" s="53">
        <v>41282</v>
      </c>
      <c r="N54" s="52">
        <v>41282</v>
      </c>
      <c r="O54" s="52">
        <v>41316</v>
      </c>
      <c r="P54" s="53"/>
      <c r="Q54" s="53">
        <v>41330</v>
      </c>
      <c r="R54" s="74"/>
      <c r="S54" s="52"/>
      <c r="T54" s="53">
        <v>41338</v>
      </c>
      <c r="U54" s="52">
        <v>41348</v>
      </c>
      <c r="V54" s="52">
        <v>41358</v>
      </c>
      <c r="W54" s="52">
        <v>41596</v>
      </c>
      <c r="X54" s="52">
        <v>41961</v>
      </c>
      <c r="Y54" s="3"/>
    </row>
    <row r="55" spans="1:25" ht="15.6">
      <c r="A55" s="624"/>
      <c r="B55" s="620"/>
      <c r="C55" s="621"/>
      <c r="D55" s="622"/>
      <c r="E55" s="622"/>
      <c r="F55" s="622"/>
      <c r="G55" s="634"/>
      <c r="H55" s="635"/>
      <c r="I55" s="635"/>
      <c r="J55" s="4" t="s">
        <v>25</v>
      </c>
      <c r="K55" s="33"/>
      <c r="L55" s="25"/>
      <c r="M55" s="33"/>
      <c r="N55" s="32"/>
      <c r="O55" s="30"/>
      <c r="P55" s="18"/>
      <c r="Q55" s="18"/>
      <c r="R55" s="21"/>
      <c r="S55" s="22"/>
      <c r="T55" s="18"/>
      <c r="U55" s="23"/>
      <c r="V55" s="22"/>
      <c r="W55" s="35"/>
      <c r="X55" s="86"/>
      <c r="Y55" s="3"/>
    </row>
    <row r="56" spans="1:25" ht="12.75" customHeight="1">
      <c r="A56" s="625"/>
      <c r="B56" s="620"/>
      <c r="C56" s="621"/>
      <c r="D56" s="622"/>
      <c r="E56" s="622"/>
      <c r="F56" s="622"/>
      <c r="G56" s="634"/>
      <c r="H56" s="635"/>
      <c r="I56" s="635"/>
      <c r="J56" s="4" t="s">
        <v>22</v>
      </c>
      <c r="K56" s="33"/>
      <c r="L56" s="25"/>
      <c r="M56" s="33"/>
      <c r="N56" s="32"/>
      <c r="O56" s="30"/>
      <c r="P56" s="18"/>
      <c r="Q56" s="18"/>
      <c r="R56" s="21"/>
      <c r="S56" s="22"/>
      <c r="T56" s="18"/>
      <c r="U56" s="23"/>
      <c r="V56" s="22"/>
      <c r="W56" s="35"/>
      <c r="X56" s="86"/>
      <c r="Y56" s="3"/>
    </row>
    <row r="57" spans="1:25" ht="23.25" customHeight="1">
      <c r="A57" s="644">
        <v>3</v>
      </c>
      <c r="B57" s="647" t="s">
        <v>191</v>
      </c>
      <c r="C57" s="648" t="s">
        <v>192</v>
      </c>
      <c r="D57" s="649"/>
      <c r="E57" s="649" t="s">
        <v>27</v>
      </c>
      <c r="F57" s="649" t="s">
        <v>50</v>
      </c>
      <c r="G57" s="650">
        <v>333574.5</v>
      </c>
      <c r="H57" s="651" t="s">
        <v>47</v>
      </c>
      <c r="I57" s="651" t="s">
        <v>47</v>
      </c>
      <c r="J57" s="303" t="s">
        <v>21</v>
      </c>
      <c r="K57" s="329">
        <v>41275</v>
      </c>
      <c r="L57" s="330" t="s">
        <v>52</v>
      </c>
      <c r="M57" s="331">
        <v>41282</v>
      </c>
      <c r="N57" s="332">
        <v>41282</v>
      </c>
      <c r="O57" s="332">
        <v>41316</v>
      </c>
      <c r="P57" s="331"/>
      <c r="Q57" s="331">
        <v>41330</v>
      </c>
      <c r="R57" s="333"/>
      <c r="S57" s="332"/>
      <c r="T57" s="331">
        <v>41338</v>
      </c>
      <c r="U57" s="332">
        <v>41348</v>
      </c>
      <c r="V57" s="332">
        <v>41358</v>
      </c>
      <c r="W57" s="332">
        <v>41596</v>
      </c>
      <c r="X57" s="332">
        <v>41961</v>
      </c>
      <c r="Y57" s="334"/>
    </row>
    <row r="58" spans="1:25" ht="15.6">
      <c r="A58" s="645"/>
      <c r="B58" s="647"/>
      <c r="C58" s="648"/>
      <c r="D58" s="649"/>
      <c r="E58" s="649"/>
      <c r="F58" s="649"/>
      <c r="G58" s="650"/>
      <c r="H58" s="651"/>
      <c r="I58" s="651"/>
      <c r="J58" s="303" t="s">
        <v>25</v>
      </c>
      <c r="K58" s="335"/>
      <c r="L58" s="336"/>
      <c r="M58" s="335"/>
      <c r="N58" s="337"/>
      <c r="O58" s="338"/>
      <c r="P58" s="339"/>
      <c r="Q58" s="339"/>
      <c r="R58" s="340"/>
      <c r="S58" s="341"/>
      <c r="T58" s="339"/>
      <c r="U58" s="342"/>
      <c r="V58" s="341"/>
      <c r="W58" s="343"/>
      <c r="X58" s="344"/>
      <c r="Y58" s="334"/>
    </row>
    <row r="59" spans="1:25" ht="15.6">
      <c r="A59" s="646"/>
      <c r="B59" s="647"/>
      <c r="C59" s="648"/>
      <c r="D59" s="649"/>
      <c r="E59" s="649"/>
      <c r="F59" s="649"/>
      <c r="G59" s="650"/>
      <c r="H59" s="651"/>
      <c r="I59" s="651"/>
      <c r="J59" s="303" t="s">
        <v>22</v>
      </c>
      <c r="K59" s="335"/>
      <c r="L59" s="336"/>
      <c r="M59" s="335"/>
      <c r="N59" s="337"/>
      <c r="O59" s="338"/>
      <c r="P59" s="339"/>
      <c r="Q59" s="339"/>
      <c r="R59" s="340"/>
      <c r="S59" s="341"/>
      <c r="T59" s="339"/>
      <c r="U59" s="342"/>
      <c r="V59" s="341"/>
      <c r="W59" s="343"/>
      <c r="X59" s="344"/>
      <c r="Y59" s="334"/>
    </row>
    <row r="60" spans="1:25">
      <c r="A60" s="138"/>
      <c r="B60" s="146" t="s">
        <v>175</v>
      </c>
      <c r="C60" s="138"/>
      <c r="D60" s="138"/>
      <c r="E60" s="138"/>
      <c r="F60" s="138"/>
      <c r="G60" s="140">
        <f>G54+G57</f>
        <v>951558.9717356374</v>
      </c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</row>
    <row r="61" spans="1:25">
      <c r="A61" s="8"/>
      <c r="B61" s="144"/>
      <c r="C61" s="8"/>
      <c r="D61" s="8"/>
      <c r="E61" s="8"/>
      <c r="F61" s="8"/>
      <c r="G61" s="14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>
      <c r="N62" s="172"/>
    </row>
    <row r="63" spans="1:25">
      <c r="N63" s="72"/>
      <c r="P63" s="72"/>
      <c r="U63" s="72"/>
      <c r="V63" s="72"/>
      <c r="X63" s="72"/>
    </row>
    <row r="64" spans="1:25">
      <c r="F64" s="9"/>
      <c r="G64" s="328"/>
      <c r="I64" s="45"/>
    </row>
    <row r="65" spans="6:9">
      <c r="F65" s="9"/>
      <c r="G65" s="34"/>
      <c r="I65" s="143"/>
    </row>
    <row r="66" spans="6:9" ht="15">
      <c r="I66" s="142"/>
    </row>
  </sheetData>
  <mergeCells count="163"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I45:I47"/>
    <mergeCell ref="D48:D50"/>
    <mergeCell ref="E48:E50"/>
    <mergeCell ref="F48:F50"/>
    <mergeCell ref="G48:G50"/>
    <mergeCell ref="H48:H50"/>
    <mergeCell ref="I48:I50"/>
    <mergeCell ref="D45:D47"/>
    <mergeCell ref="E45:E47"/>
    <mergeCell ref="F45:F47"/>
    <mergeCell ref="G45:G47"/>
    <mergeCell ref="H45:H47"/>
    <mergeCell ref="I39:I41"/>
    <mergeCell ref="D42:D44"/>
    <mergeCell ref="E42:E44"/>
    <mergeCell ref="F42:F44"/>
    <mergeCell ref="G42:G44"/>
    <mergeCell ref="H42:H44"/>
    <mergeCell ref="I42:I44"/>
    <mergeCell ref="D39:D41"/>
    <mergeCell ref="E39:E41"/>
    <mergeCell ref="F39:F41"/>
    <mergeCell ref="G39:G41"/>
    <mergeCell ref="H39:H41"/>
    <mergeCell ref="I32:I34"/>
    <mergeCell ref="D35:D37"/>
    <mergeCell ref="E35:E37"/>
    <mergeCell ref="F35:F37"/>
    <mergeCell ref="G35:G37"/>
    <mergeCell ref="H35:H37"/>
    <mergeCell ref="I35:I37"/>
    <mergeCell ref="D32:D34"/>
    <mergeCell ref="E32:E34"/>
    <mergeCell ref="F32:F34"/>
    <mergeCell ref="G32:G34"/>
    <mergeCell ref="H32:H34"/>
    <mergeCell ref="I26:I28"/>
    <mergeCell ref="D29:D31"/>
    <mergeCell ref="E29:E31"/>
    <mergeCell ref="F29:F31"/>
    <mergeCell ref="G29:G31"/>
    <mergeCell ref="H29:H31"/>
    <mergeCell ref="I29:I31"/>
    <mergeCell ref="D26:D28"/>
    <mergeCell ref="E26:E28"/>
    <mergeCell ref="F26:F28"/>
    <mergeCell ref="G26:G28"/>
    <mergeCell ref="H26:H28"/>
    <mergeCell ref="F19:F21"/>
    <mergeCell ref="G19:G21"/>
    <mergeCell ref="H19:H21"/>
    <mergeCell ref="I19:I21"/>
    <mergeCell ref="D22:D24"/>
    <mergeCell ref="E22:E24"/>
    <mergeCell ref="F22:F24"/>
    <mergeCell ref="G22:G24"/>
    <mergeCell ref="H22:H24"/>
    <mergeCell ref="I22:I24"/>
    <mergeCell ref="X51:X52"/>
    <mergeCell ref="Y51:Y52"/>
    <mergeCell ref="D13:D15"/>
    <mergeCell ref="E13:E15"/>
    <mergeCell ref="F13:F15"/>
    <mergeCell ref="G13:G15"/>
    <mergeCell ref="H13:H15"/>
    <mergeCell ref="I13:I15"/>
    <mergeCell ref="D16:D18"/>
    <mergeCell ref="E16:E18"/>
    <mergeCell ref="F16:F18"/>
    <mergeCell ref="G16:G18"/>
    <mergeCell ref="H16:H18"/>
    <mergeCell ref="I16:I18"/>
    <mergeCell ref="D19:D21"/>
    <mergeCell ref="E19:E21"/>
    <mergeCell ref="S51:S52"/>
    <mergeCell ref="T51:T52"/>
    <mergeCell ref="U51:U52"/>
    <mergeCell ref="V51:V52"/>
    <mergeCell ref="W51:W52"/>
    <mergeCell ref="N51:N52"/>
    <mergeCell ref="O51:O52"/>
    <mergeCell ref="P51:P52"/>
    <mergeCell ref="A16:A18"/>
    <mergeCell ref="B16:B18"/>
    <mergeCell ref="C16:C18"/>
    <mergeCell ref="A7:J8"/>
    <mergeCell ref="K7:L8"/>
    <mergeCell ref="S7:U8"/>
    <mergeCell ref="V7:Y8"/>
    <mergeCell ref="A13:A15"/>
    <mergeCell ref="B13:B15"/>
    <mergeCell ref="C13:C15"/>
    <mergeCell ref="M7:M8"/>
    <mergeCell ref="N7:O8"/>
    <mergeCell ref="P7:P9"/>
    <mergeCell ref="Q7:R8"/>
    <mergeCell ref="A19:A21"/>
    <mergeCell ref="B19:B21"/>
    <mergeCell ref="C19:C21"/>
    <mergeCell ref="A22:A24"/>
    <mergeCell ref="B22:B24"/>
    <mergeCell ref="C22:C24"/>
    <mergeCell ref="A26:A28"/>
    <mergeCell ref="B26:B28"/>
    <mergeCell ref="C26:C28"/>
    <mergeCell ref="C45:C47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Q51:Q52"/>
    <mergeCell ref="R51:R52"/>
    <mergeCell ref="G54:G56"/>
    <mergeCell ref="H54:H56"/>
    <mergeCell ref="I54:I56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B54:B56"/>
    <mergeCell ref="C54:C56"/>
    <mergeCell ref="D54:D56"/>
    <mergeCell ref="E54:E56"/>
    <mergeCell ref="F54:F56"/>
    <mergeCell ref="A2:C2"/>
    <mergeCell ref="A4:H4"/>
    <mergeCell ref="A5:D5"/>
    <mergeCell ref="A6:H6"/>
    <mergeCell ref="A54:A56"/>
    <mergeCell ref="A48:A50"/>
    <mergeCell ref="B48:B50"/>
    <mergeCell ref="C48:C50"/>
    <mergeCell ref="A51:A52"/>
    <mergeCell ref="B51:B52"/>
    <mergeCell ref="C51:C52"/>
    <mergeCell ref="A39:A41"/>
    <mergeCell ref="B39:B41"/>
    <mergeCell ref="C39:C41"/>
    <mergeCell ref="A42:A44"/>
    <mergeCell ref="B42:B44"/>
    <mergeCell ref="C42:C44"/>
    <mergeCell ref="A45:A47"/>
    <mergeCell ref="B45:B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consultancy</vt:lpstr>
      <vt:lpstr>Works 2004</vt:lpstr>
      <vt:lpstr>works 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Walterd</dc:creator>
  <cp:lastModifiedBy>Messeret Marcos</cp:lastModifiedBy>
  <cp:lastPrinted>2011-01-02T06:26:06Z</cp:lastPrinted>
  <dcterms:created xsi:type="dcterms:W3CDTF">2008-04-04T06:35:21Z</dcterms:created>
  <dcterms:modified xsi:type="dcterms:W3CDTF">2013-02-14T08:56:43Z</dcterms:modified>
</cp:coreProperties>
</file>