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9440" windowHeight="9030" tabRatio="599" activeTab="2"/>
  </bookViews>
  <sheets>
    <sheet name="Thresholds" sheetId="7" r:id="rId1"/>
    <sheet name="2011 goods and works" sheetId="29" r:id="rId2"/>
    <sheet name="2011 Services" sheetId="30" r:id="rId3"/>
  </sheets>
  <definedNames>
    <definedName name="_xlnm.Print_Area" localSheetId="1">'2011 goods and works'!$A$1:$M$122</definedName>
    <definedName name="_xlnm.Print_Area" localSheetId="2">'2011 Services'!$A$2:$M$44</definedName>
    <definedName name="_xlnm.Print_Area" localSheetId="0">Thresholds!$A$4:$D$20</definedName>
    <definedName name="_xlnm.Print_Titles" localSheetId="1">'2011 goods and works'!$3:$5</definedName>
    <definedName name="_xlnm.Print_Titles" localSheetId="2">'2011 Services'!$4:$6</definedName>
  </definedNames>
  <calcPr calcId="125725"/>
</workbook>
</file>

<file path=xl/calcChain.xml><?xml version="1.0" encoding="utf-8"?>
<calcChain xmlns="http://schemas.openxmlformats.org/spreadsheetml/2006/main">
  <c r="E15" i="29"/>
  <c r="D27"/>
  <c r="Q29"/>
  <c r="R29"/>
  <c r="T29"/>
  <c r="X29"/>
  <c r="T30"/>
  <c r="V30"/>
  <c r="Q31"/>
  <c r="R31"/>
  <c r="T31"/>
  <c r="V31"/>
  <c r="Z31"/>
  <c r="AA31"/>
  <c r="AB31"/>
  <c r="P32"/>
  <c r="D79"/>
  <c r="E79"/>
  <c r="D80"/>
  <c r="D108" s="1"/>
  <c r="Q30" s="1"/>
  <c r="Q32" s="1"/>
  <c r="E80"/>
  <c r="E82"/>
  <c r="E84"/>
  <c r="E85"/>
  <c r="E86"/>
  <c r="E87"/>
  <c r="E88"/>
  <c r="D89"/>
  <c r="E91"/>
  <c r="E92"/>
  <c r="E93"/>
  <c r="E94"/>
  <c r="D95"/>
  <c r="E95"/>
  <c r="E97"/>
  <c r="E98"/>
  <c r="E99"/>
  <c r="E104" s="1"/>
  <c r="E105" s="1"/>
  <c r="E108" s="1"/>
  <c r="R30" s="1"/>
  <c r="R32" s="1"/>
  <c r="E100"/>
  <c r="E101"/>
  <c r="E102"/>
  <c r="E103"/>
  <c r="D104"/>
  <c r="D105"/>
  <c r="E106"/>
  <c r="D107"/>
  <c r="E107"/>
  <c r="D8" i="30"/>
  <c r="D9"/>
  <c r="D10"/>
  <c r="D11"/>
  <c r="G11"/>
  <c r="H11"/>
  <c r="H12"/>
  <c r="H15" s="1"/>
  <c r="H16" s="1"/>
  <c r="I11"/>
  <c r="J11"/>
  <c r="J12" s="1"/>
  <c r="D12"/>
  <c r="G12"/>
  <c r="I12"/>
  <c r="D13"/>
  <c r="G13"/>
  <c r="H13"/>
  <c r="H14"/>
  <c r="D14"/>
  <c r="G14"/>
  <c r="I14"/>
  <c r="J14"/>
  <c r="D15"/>
  <c r="D16"/>
  <c r="G16"/>
  <c r="I16"/>
  <c r="I17" s="1"/>
  <c r="I18" s="1"/>
  <c r="I22" s="1"/>
  <c r="D17"/>
  <c r="G17"/>
  <c r="J17"/>
  <c r="J18" s="1"/>
  <c r="J22" s="1"/>
  <c r="D18"/>
  <c r="G18"/>
  <c r="G22" s="1"/>
  <c r="D19"/>
  <c r="G20"/>
  <c r="I20"/>
  <c r="J20"/>
  <c r="D23"/>
  <c r="D28"/>
  <c r="D29"/>
  <c r="H17" l="1"/>
  <c r="H18" s="1"/>
  <c r="H22" s="1"/>
  <c r="H20"/>
</calcChain>
</file>

<file path=xl/comments1.xml><?xml version="1.0" encoding="utf-8"?>
<comments xmlns="http://schemas.openxmlformats.org/spreadsheetml/2006/main">
  <authors>
    <author>岳建华</author>
    <author>yjh</author>
    <author>shb</author>
  </authors>
  <commentList>
    <comment ref="C9" authorId="0">
      <text>
        <r>
          <rPr>
            <sz val="9"/>
            <rFont val="宋体"/>
            <charset val="134"/>
          </rPr>
          <t>包含施工临时交通、供电、房屋和导流工程以及大坝内部观测工程</t>
        </r>
      </text>
    </comment>
    <comment ref="C16" authorId="1">
      <text>
        <r>
          <rPr>
            <sz val="9"/>
            <rFont val="宋体"/>
            <charset val="134"/>
          </rPr>
          <t xml:space="preserve">不包括征地
</t>
        </r>
      </text>
    </comment>
    <comment ref="C25" authorId="2">
      <text>
        <r>
          <rPr>
            <sz val="9"/>
            <rFont val="宋体"/>
            <charset val="134"/>
          </rPr>
          <t xml:space="preserve">按照世行要求招标
</t>
        </r>
      </text>
    </comment>
    <comment ref="B26" authorId="1">
      <text>
        <r>
          <rPr>
            <sz val="9"/>
            <rFont val="宋体"/>
            <charset val="134"/>
          </rPr>
          <t xml:space="preserve">交通工程放到2012年采购
</t>
        </r>
      </text>
    </comment>
    <comment ref="C26" authorId="0">
      <text>
        <r>
          <rPr>
            <sz val="9"/>
            <rFont val="宋体"/>
            <charset val="134"/>
          </rPr>
          <t>不含临时永久房屋</t>
        </r>
      </text>
    </comment>
    <comment ref="C31" authorId="0">
      <text>
        <r>
          <rPr>
            <sz val="9"/>
            <rFont val="宋体"/>
            <charset val="134"/>
          </rPr>
          <t xml:space="preserve">不含安装费,不含管沟开挖
</t>
        </r>
      </text>
    </comment>
    <comment ref="C36" authorId="0">
      <text>
        <r>
          <rPr>
            <sz val="9"/>
            <rFont val="宋体"/>
            <charset val="134"/>
          </rPr>
          <t xml:space="preserve">不含安装费,不含管沟开挖
</t>
        </r>
      </text>
    </comment>
    <comment ref="C42" authorId="0">
      <text>
        <r>
          <rPr>
            <sz val="9"/>
            <rFont val="宋体"/>
            <charset val="134"/>
          </rPr>
          <t xml:space="preserve">不含安装费
</t>
        </r>
      </text>
    </comment>
    <comment ref="C52" authorId="2">
      <text>
        <r>
          <rPr>
            <sz val="9"/>
            <rFont val="宋体"/>
            <charset val="134"/>
          </rPr>
          <t xml:space="preserve">硬件和软件分开是否支持，如果追溯，将来能否用
</t>
        </r>
      </text>
    </comment>
    <comment ref="C54" authorId="2">
      <text>
        <r>
          <rPr>
            <sz val="9"/>
            <rFont val="宋体"/>
            <charset val="134"/>
          </rPr>
          <t xml:space="preserve">硬件和软件分开是否支持，如果追溯，将来能否用
</t>
        </r>
      </text>
    </comment>
    <comment ref="C74" authorId="2">
      <text>
        <r>
          <rPr>
            <sz val="9"/>
            <rFont val="宋体"/>
            <charset val="134"/>
          </rPr>
          <t xml:space="preserve">含未招标的闸门和启闭机设备
</t>
        </r>
      </text>
    </comment>
    <comment ref="C75" authorId="2">
      <text>
        <r>
          <rPr>
            <sz val="9"/>
            <rFont val="宋体"/>
            <charset val="134"/>
          </rPr>
          <t xml:space="preserve">含未招标的闸门和启闭机设备
</t>
        </r>
      </text>
    </comment>
    <comment ref="B78" authorId="1">
      <text>
        <r>
          <rPr>
            <sz val="9"/>
            <rFont val="宋体"/>
            <charset val="134"/>
          </rPr>
          <t xml:space="preserve">水情测报系统放到2012年采购
</t>
        </r>
      </text>
    </comment>
  </commentList>
</comments>
</file>

<file path=xl/sharedStrings.xml><?xml version="1.0" encoding="utf-8"?>
<sst xmlns="http://schemas.openxmlformats.org/spreadsheetml/2006/main" count="804" uniqueCount="397">
  <si>
    <t>Xinjiang Turpan Water Conservation Project</t>
  </si>
  <si>
    <t>Threshold for Procurement Methods and Prior Review</t>
  </si>
  <si>
    <t>Expenditure Category</t>
  </si>
  <si>
    <t>Contract Value Threshold</t>
  </si>
  <si>
    <t>Procurement Method</t>
  </si>
  <si>
    <t>Prior Review threshold 1/</t>
  </si>
  <si>
    <t>(US$ 000)</t>
  </si>
  <si>
    <t>1. Civil Works</t>
  </si>
  <si>
    <r>
      <t>≥</t>
    </r>
    <r>
      <rPr>
        <sz val="10"/>
        <rFont val="Times New Roman"/>
      </rPr>
      <t>20,000</t>
    </r>
  </si>
  <si>
    <t>ICB</t>
  </si>
  <si>
    <t>ALL</t>
  </si>
  <si>
    <t>&lt;20,000</t>
  </si>
  <si>
    <t>NCB</t>
  </si>
  <si>
    <r>
      <t>≥</t>
    </r>
    <r>
      <rPr>
        <sz val="10"/>
        <rFont val="Times New Roman"/>
      </rPr>
      <t>5,000</t>
    </r>
  </si>
  <si>
    <t>&lt;100</t>
  </si>
  <si>
    <t>Shopping</t>
  </si>
  <si>
    <t>NA</t>
  </si>
  <si>
    <t>2. Goods</t>
  </si>
  <si>
    <r>
      <t>≥</t>
    </r>
    <r>
      <rPr>
        <sz val="10"/>
        <rFont val="Times New Roman"/>
      </rPr>
      <t>1,000</t>
    </r>
  </si>
  <si>
    <t>All</t>
  </si>
  <si>
    <t>&lt;1,000</t>
  </si>
  <si>
    <t>≥500</t>
  </si>
  <si>
    <t>3. Consunltant Services</t>
  </si>
  <si>
    <t xml:space="preserve">≥200 </t>
  </si>
  <si>
    <t>QCBS/QBS</t>
  </si>
  <si>
    <t>≥100</t>
  </si>
  <si>
    <t xml:space="preserve">&lt;200 </t>
  </si>
  <si>
    <t>CQ</t>
  </si>
  <si>
    <t>Individual consultants</t>
  </si>
  <si>
    <t xml:space="preserve">&gt;50 </t>
  </si>
  <si>
    <t>Single source selection</t>
  </si>
  <si>
    <t>All single source contracts</t>
  </si>
  <si>
    <t>1/: The first NCB contracts for both works and goods in the county level are subject to the Bank's prior review.</t>
  </si>
  <si>
    <r>
      <t xml:space="preserve">2/: </t>
    </r>
    <r>
      <rPr>
        <sz val="10"/>
        <rFont val="Times New Roman"/>
      </rPr>
      <t>Direct contract contracting shall comply with Para.3.6 &amp; 3.7 of Procurement Guidelines.</t>
    </r>
  </si>
  <si>
    <t>Procurment Plan for works and goods (2011)</t>
  </si>
  <si>
    <t xml:space="preserve">  Reference No </t>
  </si>
  <si>
    <t xml:space="preserve"> Description of Contract</t>
  </si>
  <si>
    <t>Cost Estimate</t>
  </si>
  <si>
    <t>Bank Review(PRIOR/POST)</t>
  </si>
  <si>
    <t>Expected Date of Bid Opening</t>
  </si>
  <si>
    <t>Actual Date of Contract Signing</t>
  </si>
  <si>
    <t>Actual Contract Price of signing</t>
  </si>
  <si>
    <t>construction period in months</t>
  </si>
  <si>
    <t xml:space="preserve">Procurment Status
</t>
  </si>
  <si>
    <t>Remarks</t>
  </si>
  <si>
    <t>RMB'000</t>
  </si>
  <si>
    <t>(US$'000)</t>
  </si>
  <si>
    <t>ⅠCivil Works</t>
  </si>
  <si>
    <t xml:space="preserve">   2. Construction of Dams</t>
  </si>
  <si>
    <t>Meiyaogou  Reservoir Construction Management Bureau</t>
  </si>
  <si>
    <t xml:space="preserve">Meiyaogou Dam Construction </t>
  </si>
  <si>
    <t>MYG2W1</t>
  </si>
  <si>
    <t xml:space="preserve"> Meiyaogou Dam Construction(44.8m concrete faced sand &amp;gravel Rock dam) </t>
  </si>
  <si>
    <t>ICB WORKS</t>
  </si>
  <si>
    <t>PRIOR</t>
  </si>
  <si>
    <t>2011.12</t>
  </si>
  <si>
    <t>21</t>
  </si>
  <si>
    <t>not started</t>
  </si>
  <si>
    <t>subtotal</t>
  </si>
  <si>
    <t>Ertanggou Reservoir Construction Management Bureau</t>
  </si>
  <si>
    <t xml:space="preserve"> Ertangou Dam Construction in Shanshan county</t>
  </si>
  <si>
    <t>ETG2W1</t>
  </si>
  <si>
    <t xml:space="preserve"> Base Treatment and dam constructionWorks(66m asphalt concrete core sand &amp; rock dam)</t>
  </si>
  <si>
    <t>30</t>
  </si>
  <si>
    <t>Bidding Preparation</t>
  </si>
  <si>
    <t>ETG2W2</t>
  </si>
  <si>
    <t>diversion and discharge system works（Water Release Tunnel,Water Spillway Works,Irrigation Water Supply Tunnel）</t>
  </si>
  <si>
    <t>NCB WORKS</t>
  </si>
  <si>
    <t>14</t>
  </si>
  <si>
    <t>Water release tunnel,water spillway works and irrigation water supply tunnel have been combined with a package because they belong to the same water water realease system and can not be separated int parts to construct</t>
  </si>
  <si>
    <t>ETG2W3</t>
  </si>
  <si>
    <t>House Buildings（2000m2，including water supply, water drainage, heat equipments and its installment, fire-fighting equipments）</t>
  </si>
  <si>
    <t>POST</t>
  </si>
  <si>
    <t>2011.9.30</t>
  </si>
  <si>
    <t>Bid Evaluation Report Preparation</t>
  </si>
  <si>
    <r>
      <t>House buildings(ETG2W2</t>
    </r>
    <r>
      <rPr>
        <sz val="10"/>
        <rFont val="宋体"/>
        <charset val="134"/>
      </rPr>
      <t>）</t>
    </r>
    <r>
      <rPr>
        <sz val="10"/>
        <rFont val="Times New Roman"/>
      </rPr>
      <t xml:space="preserve">have been taken from original procurement plan and now is taken as a separate package in order to facilitate the project procurement and implementation. </t>
    </r>
  </si>
  <si>
    <t>ETG2W4</t>
  </si>
  <si>
    <t>Transport Works（15km road to the site and 1 concrete bridge）</t>
  </si>
  <si>
    <t>6</t>
  </si>
  <si>
    <t>ETG2W5</t>
  </si>
  <si>
    <t>Power transmission supply works（35KV，55km）</t>
  </si>
  <si>
    <t>3</t>
  </si>
  <si>
    <t>ETG2W6</t>
  </si>
  <si>
    <t>Power transformation Works for Ertangou Reservoir Resettlement</t>
  </si>
  <si>
    <t>NBF</t>
  </si>
  <si>
    <t>2011.3</t>
  </si>
  <si>
    <t>2011.6.14</t>
  </si>
  <si>
    <t>197</t>
  </si>
  <si>
    <t>2</t>
  </si>
  <si>
    <t>Implementation Finished</t>
  </si>
  <si>
    <t>Finished with counterpart funds</t>
  </si>
  <si>
    <t>ETG2W7</t>
  </si>
  <si>
    <t>Land levelling Works for Ertangou Reservoir Resettlement</t>
  </si>
  <si>
    <t>2011.6</t>
  </si>
  <si>
    <t>211.9.22</t>
  </si>
  <si>
    <t>4</t>
  </si>
  <si>
    <t>Contract signed</t>
  </si>
  <si>
    <t>Planned to be finished with counterpart funds</t>
  </si>
  <si>
    <t>2011.9.22</t>
  </si>
  <si>
    <t>ETG2W8</t>
  </si>
  <si>
    <t>Outside Transport Works for Ertangou Reservoir Resettlement</t>
  </si>
  <si>
    <t>2011.10.18</t>
  </si>
  <si>
    <t>Bid Award Notice issued</t>
  </si>
  <si>
    <t>ETG2W9</t>
  </si>
  <si>
    <t xml:space="preserve">House Building Works for Ertangou Reservoir Resettlement </t>
  </si>
  <si>
    <t>2011.7.18</t>
  </si>
  <si>
    <t>2076</t>
  </si>
  <si>
    <t xml:space="preserve">Contract implementing </t>
  </si>
  <si>
    <t>Alagou Reservoir Construction Management Bureau</t>
  </si>
  <si>
    <t xml:space="preserve"> Alagou Dam Construction in Tuokexun County</t>
  </si>
  <si>
    <t>ALG2W2</t>
  </si>
  <si>
    <t>Water Spillway Works(total length:298.3m, 20~28m wide)</t>
  </si>
  <si>
    <t>ALG2W4</t>
  </si>
  <si>
    <r>
      <t>House Buildings</t>
    </r>
    <r>
      <rPr>
        <sz val="10"/>
        <rFont val="宋体"/>
        <charset val="134"/>
      </rPr>
      <t>（</t>
    </r>
    <r>
      <rPr>
        <sz val="10"/>
        <rFont val="Times New Roman"/>
      </rPr>
      <t>2800m</t>
    </r>
    <r>
      <rPr>
        <vertAlign val="superscript"/>
        <sz val="10"/>
        <rFont val="Times New Roman"/>
      </rPr>
      <t>2</t>
    </r>
    <r>
      <rPr>
        <sz val="10"/>
        <rFont val="Times New Roman"/>
      </rPr>
      <t>)</t>
    </r>
  </si>
  <si>
    <t>Bidding  Preparation</t>
  </si>
  <si>
    <t>The original package number is ALG2W5 and its content does not change.</t>
  </si>
  <si>
    <t xml:space="preserve">   3. Irrigated Agriculture Water Savings</t>
  </si>
  <si>
    <t>项目</t>
  </si>
  <si>
    <t>数量</t>
  </si>
  <si>
    <r>
      <t>千人民币</t>
    </r>
    <r>
      <rPr>
        <sz val="10.5"/>
        <rFont val="Times New Roman"/>
      </rPr>
      <t xml:space="preserve"> </t>
    </r>
  </si>
  <si>
    <r>
      <t>千美元</t>
    </r>
    <r>
      <rPr>
        <sz val="10.5"/>
        <rFont val="Times New Roman"/>
      </rPr>
      <t xml:space="preserve"> </t>
    </r>
  </si>
  <si>
    <t>NCB/CQS</t>
  </si>
  <si>
    <t>Shopping/CP</t>
  </si>
  <si>
    <t>赠款</t>
  </si>
  <si>
    <t>SSS</t>
  </si>
  <si>
    <t>IC</t>
  </si>
  <si>
    <t>SOE</t>
  </si>
  <si>
    <t xml:space="preserve">   3.1  Works for water-saving Irrigation</t>
  </si>
  <si>
    <t>土建</t>
  </si>
  <si>
    <t>Turpan city Water Resources Bureau</t>
  </si>
  <si>
    <t>Drip irrigation in Turpan city(20,000mu)</t>
  </si>
  <si>
    <t>货物</t>
  </si>
  <si>
    <t>TLF3.1W1</t>
  </si>
  <si>
    <t>Ya'r township &amp; Qiquanhu Township grape drip(5,000mu)</t>
  </si>
  <si>
    <t>2011.5</t>
  </si>
  <si>
    <t>2011.8.16</t>
  </si>
  <si>
    <t>咨询</t>
  </si>
  <si>
    <t>TLF3.1W2</t>
  </si>
  <si>
    <t>Aiding Lake Township melon &amp;cotton drip(7,000mu)</t>
  </si>
  <si>
    <t>合计</t>
  </si>
  <si>
    <t>TLF3.1W3</t>
  </si>
  <si>
    <t>Qiatekale Township melon &amp;cotton drip(8000mu)</t>
  </si>
  <si>
    <t>Shanshan County Water Resources Bureau</t>
  </si>
  <si>
    <t>Drip irrigation in Shanshan County(20,000mu)</t>
  </si>
  <si>
    <t>水资源</t>
  </si>
  <si>
    <t>SS3.1W1</t>
  </si>
  <si>
    <t>Tuyugou Township &amp;Dalangkan Township green houses(3993mu)</t>
  </si>
  <si>
    <t>2011.8.10</t>
  </si>
  <si>
    <t>大坝</t>
  </si>
  <si>
    <t>9</t>
  </si>
  <si>
    <t>17</t>
  </si>
  <si>
    <t>SS3.1W2</t>
  </si>
  <si>
    <t>Lukeqin Township green houses (6175mu)</t>
  </si>
  <si>
    <t>滴灌</t>
  </si>
  <si>
    <t>18</t>
  </si>
  <si>
    <t>SS3.1W3</t>
  </si>
  <si>
    <t>Dalangkan Township grape,melon &amp;cotton (5157mu)</t>
  </si>
  <si>
    <t>坎儿井</t>
  </si>
  <si>
    <t>SS3.1W4</t>
  </si>
  <si>
    <t>Qiketai Township  grape drip(5087mu)</t>
  </si>
  <si>
    <t xml:space="preserve"> Tuokexun County Water Resources Bureau</t>
  </si>
  <si>
    <t>Drip irrigation in Tuokexun County(19,000mu)</t>
  </si>
  <si>
    <t>TKX3.1W1</t>
  </si>
  <si>
    <t>Alagou surface water dripping (9994mu)</t>
  </si>
  <si>
    <t>TKX3.1W2</t>
  </si>
  <si>
    <t>Township green houses(4648mu)</t>
  </si>
  <si>
    <t>TKX3.1W3</t>
  </si>
  <si>
    <t>Agriculture Park green  houses(4477mu)</t>
  </si>
  <si>
    <t xml:space="preserve">   4. Kariz Restoration</t>
  </si>
  <si>
    <t>Turpan Prefecture Relic Bureau</t>
  </si>
  <si>
    <t>Wudaolin Kariz Restoration in Turpan City</t>
  </si>
  <si>
    <t>KEJ4W1</t>
  </si>
  <si>
    <r>
      <t xml:space="preserve">Canal and Vertical Well Construction </t>
    </r>
    <r>
      <rPr>
        <sz val="10"/>
        <rFont val="宋体"/>
        <charset val="134"/>
      </rPr>
      <t>（</t>
    </r>
    <r>
      <rPr>
        <sz val="10"/>
        <rFont val="Times New Roman"/>
      </rPr>
      <t>2.88km )</t>
    </r>
  </si>
  <si>
    <t>8</t>
  </si>
  <si>
    <t>Total for Civil Works</t>
  </si>
  <si>
    <t>ⅡProcurement of Goods</t>
  </si>
  <si>
    <t xml:space="preserve">1.sofeware and hardware equipment of water resources management </t>
  </si>
  <si>
    <t>PMO1G1</t>
  </si>
  <si>
    <t>Database software</t>
  </si>
  <si>
    <t>PMO1G2</t>
  </si>
  <si>
    <t>GIS software</t>
  </si>
  <si>
    <t>PMO1G3</t>
  </si>
  <si>
    <t>Water Resources Management Hardware Equipment</t>
  </si>
  <si>
    <t>PMO1G4</t>
  </si>
  <si>
    <t>Water Resources Monitoring Equipment</t>
  </si>
  <si>
    <t xml:space="preserve">2.Equipment for Three Dams </t>
  </si>
  <si>
    <t>MechanicaL &amp; Electric equipment,metal structure supply ,installation for Meiyaogou Dam in Turpan City</t>
  </si>
  <si>
    <t>MYG2G1</t>
  </si>
  <si>
    <t>Metal Structure Supply and installation(2 plane gates,1 radial gate and hoist installment)</t>
  </si>
  <si>
    <t>NCB GOODS</t>
  </si>
  <si>
    <t>The original package number does not change and only it excludes from hoist equipments.</t>
  </si>
  <si>
    <t>MYG2G2</t>
  </si>
  <si>
    <t>Hoist equipment (2 winches and 1 hydraulic hoists)</t>
  </si>
  <si>
    <t>Hoist equipment is seperated from the orignal Package No.MYG2G1 as a single package in order to facilitate project procurement because metal structure factories do not produce hoist equipment.</t>
  </si>
  <si>
    <t>MYG2G3</t>
  </si>
  <si>
    <t>Dam Safety Monitoring Equipment and installment</t>
  </si>
  <si>
    <t>7</t>
  </si>
  <si>
    <t>The original package number is MYG2G2 and its content does not change.</t>
  </si>
  <si>
    <t>MYG2G4</t>
  </si>
  <si>
    <t>Generating equipment, power transmission equipment and installment</t>
  </si>
  <si>
    <t>Electric equipment is seperated from the orignal Package No.MYG2G3 in order to facilitate project procurement because it belongs to electric equipment.</t>
  </si>
  <si>
    <t>MYG2G5</t>
  </si>
  <si>
    <t xml:space="preserve">communication equipment and  Office Automation System </t>
  </si>
  <si>
    <t>Communication equipment and office equipment are seperated from the orignal Package No.MYG2G3 in order to facilitate project procurement because they belong to standard  equipments.</t>
  </si>
  <si>
    <t>MechanicaL &amp; electric equipment,metal structure supply,installation for Ertanggou Dam in Shanshan County</t>
  </si>
  <si>
    <t>ETG2G1</t>
  </si>
  <si>
    <t xml:space="preserve">Metal structure supply and installment (plane gates,support seat and installment (including hoist installment) </t>
  </si>
  <si>
    <t>ETG2G2</t>
  </si>
  <si>
    <t>Hoist equipment(3 fixed winches, 2 hydraulic hoists and 2 monorail cranes )</t>
  </si>
  <si>
    <t>Hoist equipment is seperated from the orignal Package No.ETG2G1 as a single package in order to facilitate project procurement because metal structure factories do not produce hoist equipment.</t>
  </si>
  <si>
    <t>ETG2G3</t>
  </si>
  <si>
    <t>Dam safety monitoring equipment and installment</t>
  </si>
  <si>
    <t>The original package number is ETG2G2 and its content does not change.</t>
  </si>
  <si>
    <t>ETG2G4</t>
  </si>
  <si>
    <t xml:space="preserve">Mechanical &amp; electric equipment and installment (procurement and installment of transformer,substation, power cabinet and etc.) </t>
  </si>
  <si>
    <t>Mechanical &amp; electric equipment and installment are seperated from the orignal Package No.ETG2G3 in order to facilitate project procurement because they belong to electric equipments.</t>
  </si>
  <si>
    <t>ETG2G5</t>
  </si>
  <si>
    <t>Communication equipment and computer monitoring system, and installment</t>
  </si>
  <si>
    <r>
      <t>Communication equipment and office equipment are seperated from mechanical &amp; electric equipmentand installation of the orignal Package No.ETG2G3 in order to facilitate project procurement because they belong to</t>
    </r>
    <r>
      <rPr>
        <sz val="10"/>
        <color indexed="10"/>
        <rFont val="Times New Roman"/>
      </rPr>
      <t xml:space="preserve"> </t>
    </r>
    <r>
      <rPr>
        <sz val="10"/>
        <rFont val="Times New Roman"/>
      </rPr>
      <t>standard equipments.</t>
    </r>
  </si>
  <si>
    <t>ETG2G6</t>
  </si>
  <si>
    <t xml:space="preserve">Equipment and installment of water automatic telemetering system </t>
  </si>
  <si>
    <t>It is seperated from the mechanical &amp; electric equipment and installation of the original Package No.ETG2G3 in order to facilitate project procurement because it belongs to professional monitoring equipment.</t>
  </si>
  <si>
    <t>MechanicaL &amp; electric equipment,metal structure supply ,installation for Alagou Dam in Tuokexun County</t>
  </si>
  <si>
    <t>ALG2G1</t>
  </si>
  <si>
    <t>Metal structure supply and installation(1 plane gate, 4 radial gates and hoist installment)</t>
  </si>
  <si>
    <t>The original package number does not change and it excludes from hoist equipment and steel pipe for industry water supply.</t>
  </si>
  <si>
    <t>ALG2G2</t>
  </si>
  <si>
    <t>Hoist equipment(1 winches, 4 hydraulic hoists)</t>
  </si>
  <si>
    <t>Hoist equipment is seperated from the orignal Package No.ALG2G1 as a single package in order to facilitate project procurement because metal structure factoies do not produce hoist equipment.</t>
  </si>
  <si>
    <t>ALG2G4</t>
  </si>
  <si>
    <t>Dam Monitoring Equipment and installment</t>
  </si>
  <si>
    <t>2011.9.29</t>
  </si>
  <si>
    <t>The original package number is ALG2G2 and its content does not change.</t>
  </si>
  <si>
    <t>ALG2G5</t>
  </si>
  <si>
    <t>Feed equipment and installment</t>
  </si>
  <si>
    <t>It is seperated from the mechanical &amp; electric equipmentand installation of the orignal Package No.ALG2G3 in order to facilitate project procurement because it belongs to electric equipment.</t>
  </si>
  <si>
    <t>ALG2G6</t>
  </si>
  <si>
    <t>Communication equipment and office automation equipment</t>
  </si>
  <si>
    <t>Communication equipment and office equipment are seperated from the mechanical &amp; electric equipment and installation of the orignal Package No.ALG2G3 in order to facilitate project procurement because they belong to standard office equipments.</t>
  </si>
  <si>
    <t>Total for Dam equipment</t>
  </si>
  <si>
    <t>3.1Drip Irrigation Equipment and   pipes &amp; fittings</t>
  </si>
  <si>
    <t>Dripping irrigation pump supply,installation in Turpan City (20,000mu)</t>
  </si>
  <si>
    <t>TLF3.1G1</t>
  </si>
  <si>
    <t>PVC pipe, pipe fittings supply and installment (PVC length:153.74km)</t>
  </si>
  <si>
    <t>2011.9.20</t>
  </si>
  <si>
    <t>5</t>
  </si>
  <si>
    <t>Original Package No.PMO3.1G3 has been detailed from the Prefecture level to the County Level in accordance with goods type and supply capacity of productor for smooth procurement, reimbursement and repaying the loan.</t>
  </si>
  <si>
    <t>TLF3.1G2</t>
  </si>
  <si>
    <t xml:space="preserve">Steel valve supply and installment (gate valve, air valve, reducing valve,butterfly valve) </t>
  </si>
  <si>
    <t>1</t>
  </si>
  <si>
    <t>TLF3.1G3</t>
  </si>
  <si>
    <t>PE pipe and tape supply, installment ( PE lateral pipe:162.69km,tape:9032km)</t>
  </si>
  <si>
    <t>2011.9.23</t>
  </si>
  <si>
    <t>TLF3.1G4</t>
  </si>
  <si>
    <r>
      <t xml:space="preserve">Glass steel pipe supply and installment </t>
    </r>
    <r>
      <rPr>
        <sz val="10"/>
        <rFont val="宋体"/>
        <charset val="134"/>
      </rPr>
      <t>（</t>
    </r>
    <r>
      <rPr>
        <sz val="10"/>
        <rFont val="Times New Roman"/>
      </rPr>
      <t>5.5km</t>
    </r>
    <r>
      <rPr>
        <sz val="10"/>
        <rFont val="宋体"/>
        <charset val="134"/>
      </rPr>
      <t>）</t>
    </r>
  </si>
  <si>
    <t>TLF3.1G5</t>
  </si>
  <si>
    <r>
      <t>Tape supply and installment(2551.8km</t>
    </r>
    <r>
      <rPr>
        <sz val="10"/>
        <rFont val="宋体"/>
        <charset val="134"/>
      </rPr>
      <t>）</t>
    </r>
  </si>
  <si>
    <t>PVC管</t>
  </si>
  <si>
    <t>投资</t>
  </si>
  <si>
    <t>TLF3.1G6</t>
  </si>
  <si>
    <r>
      <t xml:space="preserve">Pump and its auxilliary equipment supply, installment (33 pumps, 33 start devices </t>
    </r>
    <r>
      <rPr>
        <sz val="10"/>
        <rFont val="宋体"/>
        <charset val="134"/>
      </rPr>
      <t>）</t>
    </r>
  </si>
  <si>
    <t>Original Package No.PMO3.1G1 has been detailed from the Prefecture level to the County Level for smooth procurement, reimbursement and repaying the loan.</t>
  </si>
  <si>
    <t>吐鲁番市</t>
  </si>
  <si>
    <t>TLF3.1G7</t>
  </si>
  <si>
    <t xml:space="preserve">Supply and Installment of Filtering equipment and fertilizer tanks (33 automatic filters (well), 5 automatic filters (surface water) and 33 feretilizer tanks)  </t>
  </si>
  <si>
    <t>Original Package No.PMO3.1G2 has been divided from the Prefecture level to the County Level for smooth procurement, reimbursement and repaying the loan.</t>
  </si>
  <si>
    <t>鄯善县</t>
  </si>
  <si>
    <t>托克逊县</t>
  </si>
  <si>
    <t>Dripping irrigation pump supply,installation  in Shanshan County (20,000mu)</t>
  </si>
  <si>
    <t>SS3.1G1</t>
  </si>
  <si>
    <t>PVC pipe, pipe fittings supply and installment (PVC length:205.17km)</t>
  </si>
  <si>
    <t>SS3.1G2</t>
  </si>
  <si>
    <t>PE pipe and tape supply and installment ( PE lateral pipe:409km,tape:8971km)</t>
  </si>
  <si>
    <t>PE管</t>
  </si>
  <si>
    <t>滴灌带</t>
  </si>
  <si>
    <t>SS3.1G3</t>
  </si>
  <si>
    <r>
      <t>Pump and its auxilliary equipment supply and installment (69 pumps, 69 start devices</t>
    </r>
    <r>
      <rPr>
        <sz val="10"/>
        <rFont val="宋体"/>
        <charset val="134"/>
      </rPr>
      <t>）</t>
    </r>
  </si>
  <si>
    <t>Original Package No.PMO3.1G1 has been detailed from the Prefecture level to the County Level  for smooth procurement, reimbursement and repaying the loan.</t>
  </si>
  <si>
    <t>SS3.1G4</t>
  </si>
  <si>
    <t xml:space="preserve">Supply and Installment of Filtering equipment and fertilizer tank (69 automatic filters  and 69 fertilizer tanks)  </t>
  </si>
  <si>
    <t>Original Package No.PMO3.1G2 has been detailed from the Prefecture level to the County Level for smooth procurement, reimbursement and repaying the loan.</t>
  </si>
  <si>
    <t>Dripping irrigation pump supply,installation  in Tuokexun County (19,000mu)</t>
  </si>
  <si>
    <t>TKX3.1G1</t>
  </si>
  <si>
    <t>PVC pipe, pipe fittings supply and installment (PVC length:343.06km)</t>
  </si>
  <si>
    <t>TKX3.1G2</t>
  </si>
  <si>
    <t>TKX3.1G3</t>
  </si>
  <si>
    <t>PE pipe and tape supply and installment ( PE lateral pipe:467.95km,tape:6909km)</t>
  </si>
  <si>
    <t>TKX3.1G4</t>
  </si>
  <si>
    <r>
      <t xml:space="preserve">Glass steel pipe supply and installment </t>
    </r>
    <r>
      <rPr>
        <sz val="10"/>
        <rFont val="宋体"/>
        <charset val="134"/>
      </rPr>
      <t>（</t>
    </r>
    <r>
      <rPr>
        <sz val="10"/>
        <rFont val="Times New Roman"/>
      </rPr>
      <t>1.0km</t>
    </r>
    <r>
      <rPr>
        <sz val="10"/>
        <rFont val="宋体"/>
        <charset val="134"/>
      </rPr>
      <t>）</t>
    </r>
  </si>
  <si>
    <t>TKX3.1G5</t>
  </si>
  <si>
    <r>
      <t>Tape supply and installment(1633.4km</t>
    </r>
    <r>
      <rPr>
        <sz val="10"/>
        <rFont val="宋体"/>
        <charset val="134"/>
      </rPr>
      <t>）</t>
    </r>
  </si>
  <si>
    <t>TKX3.1G6</t>
  </si>
  <si>
    <r>
      <t>pump and its auxilliary equipment supply and installment (19 pumps, 19 start devices</t>
    </r>
    <r>
      <rPr>
        <sz val="10"/>
        <rFont val="宋体"/>
        <charset val="134"/>
      </rPr>
      <t>）</t>
    </r>
  </si>
  <si>
    <t>TKX3.1G7</t>
  </si>
  <si>
    <t xml:space="preserve">Supply and Installment of Filtering equipment and fertilizer tank (19 automatic filters  and 19 fertilizer tanks) </t>
  </si>
  <si>
    <t xml:space="preserve"> Total for drip equipment</t>
  </si>
  <si>
    <t>Institutional Capacity Building Management Equipment</t>
  </si>
  <si>
    <t>PMO5G2</t>
  </si>
  <si>
    <t>Water measurement facility and others</t>
  </si>
  <si>
    <t>The original package number is PMO1G6 and its content does not change.</t>
  </si>
  <si>
    <t>total for goods</t>
  </si>
  <si>
    <t xml:space="preserve">Re：NBF:Non Bank Financing contract，ICB：Internation Competitive Bidding，NCB：National Competitive Bidding，Shopping:request for quotations. 
 </t>
  </si>
  <si>
    <t>The estimated cost for this procurement contract is based on the cost of the preliminary design.</t>
  </si>
  <si>
    <t>Works contracts for Meiyaogou, Ertanggou and Alagou dam construction are subject to prequalification</t>
  </si>
  <si>
    <t>Exchange rate:RMB6.38:1$</t>
  </si>
  <si>
    <r>
      <t xml:space="preserve"> Procurement Plan for Consultant Services</t>
    </r>
    <r>
      <rPr>
        <b/>
        <sz val="11.5"/>
        <rFont val="宋体"/>
        <charset val="134"/>
      </rPr>
      <t>（</t>
    </r>
    <r>
      <rPr>
        <b/>
        <sz val="11.5"/>
        <rFont val="Times New Roman"/>
      </rPr>
      <t>2011</t>
    </r>
    <r>
      <rPr>
        <b/>
        <sz val="11.5"/>
        <rFont val="宋体"/>
        <charset val="134"/>
      </rPr>
      <t>）</t>
    </r>
  </si>
  <si>
    <t>Contract No</t>
  </si>
  <si>
    <t>Bief Description of Contract</t>
  </si>
  <si>
    <t>Selection Method</t>
  </si>
  <si>
    <t>Implement Schedule</t>
  </si>
  <si>
    <t>Actual Contract Price of signing(RMB'000)</t>
  </si>
  <si>
    <t>(RMB'000)</t>
  </si>
  <si>
    <t>（US$'000 )</t>
  </si>
  <si>
    <t>Procurement Process</t>
  </si>
  <si>
    <t>Implementation of contract</t>
  </si>
  <si>
    <t xml:space="preserve">Expected Inviting for Express of Interest (EOI) </t>
  </si>
  <si>
    <t>Expected Receipt of Proposals</t>
  </si>
  <si>
    <t>Expected Contract Award Date</t>
  </si>
  <si>
    <t xml:space="preserve"> ConsultantServices,Training and workshops</t>
  </si>
  <si>
    <t>It has been finished by  water resourses staff of the prefecture, NBF</t>
  </si>
  <si>
    <t>PMO1C1</t>
  </si>
  <si>
    <t>ET Quato Data Survey</t>
  </si>
  <si>
    <t>——</t>
  </si>
  <si>
    <r>
      <t>20</t>
    </r>
    <r>
      <rPr>
        <sz val="10"/>
        <rFont val="Arial"/>
      </rPr>
      <t>09</t>
    </r>
    <r>
      <rPr>
        <sz val="10"/>
        <rFont val="Arial"/>
      </rPr>
      <t>-201</t>
    </r>
    <r>
      <rPr>
        <sz val="10"/>
        <rFont val="Arial"/>
      </rPr>
      <t>0</t>
    </r>
  </si>
  <si>
    <t>PMO1C2</t>
  </si>
  <si>
    <t xml:space="preserve"> ET -Based Water Conservation Agriculture Supplementary Program and Analysis System in Turpan Prefecture</t>
  </si>
  <si>
    <t>CQS</t>
  </si>
  <si>
    <t>Oct., 2011</t>
  </si>
  <si>
    <t>Nov., 2011</t>
  </si>
  <si>
    <t>Dec., 2011</t>
  </si>
  <si>
    <t>PMO1C3</t>
  </si>
  <si>
    <t xml:space="preserve">Effective Water Conservation Irrigation Quota Control Plan and Analysis System in </t>
  </si>
  <si>
    <t>PMO1C4</t>
  </si>
  <si>
    <t>Water Rights, Water Pricing and Implementation Plan in Project Areas</t>
  </si>
  <si>
    <r>
      <t>P</t>
    </r>
    <r>
      <rPr>
        <sz val="10"/>
        <rFont val="Arial"/>
      </rPr>
      <t>OST</t>
    </r>
  </si>
  <si>
    <t>PMO1C5</t>
  </si>
  <si>
    <t>ET-based Agricultural Water Allocation Program</t>
  </si>
  <si>
    <t>PMO1C6</t>
  </si>
  <si>
    <t>Water Resources and Environmental Data Development and Input (Knowledge Management Information System)</t>
  </si>
  <si>
    <r>
      <t>C</t>
    </r>
    <r>
      <rPr>
        <sz val="10"/>
        <rFont val="Arial"/>
      </rPr>
      <t>QS</t>
    </r>
  </si>
  <si>
    <t>PMO1C7</t>
  </si>
  <si>
    <t>Intergration and application of cadastre and ET information in Turpan Prefecture</t>
  </si>
  <si>
    <t>PMO1C8</t>
  </si>
  <si>
    <t xml:space="preserve">ET-based Water Control Red Line  </t>
  </si>
  <si>
    <t>PMO1C9</t>
  </si>
  <si>
    <t>Building-up Monitoring Management System of Surface Water and Groundwater</t>
  </si>
  <si>
    <t xml:space="preserve">Grant </t>
  </si>
  <si>
    <t>PMO1C10</t>
  </si>
  <si>
    <t>Study on Compensation System for Land Abandonment</t>
  </si>
  <si>
    <r>
      <t xml:space="preserve"> Original eight outlines </t>
    </r>
    <r>
      <rPr>
        <sz val="10"/>
        <rFont val="宋体"/>
        <charset val="134"/>
      </rPr>
      <t>（</t>
    </r>
    <r>
      <rPr>
        <sz val="10"/>
        <rFont val="Times New Roman"/>
      </rPr>
      <t>PMO1C2-PMO1C9</t>
    </r>
    <r>
      <rPr>
        <sz val="10"/>
        <rFont val="宋体"/>
        <charset val="134"/>
      </rPr>
      <t>）</t>
    </r>
    <r>
      <rPr>
        <sz val="10"/>
        <rFont val="Times New Roman"/>
      </rPr>
      <t>were rearranged that the outline with the same or repetition content is taken as a separate content to train for facilitating the project implementation.</t>
    </r>
  </si>
  <si>
    <t>PMO1C11</t>
  </si>
  <si>
    <t xml:space="preserve">Basic data collection &amp; analysis of water management and field observation  </t>
  </si>
  <si>
    <t>PMO1C12</t>
  </si>
  <si>
    <t>RS-based ET Monitoring and Application in Turpan Prefecture</t>
  </si>
  <si>
    <t>Dec.,2011</t>
  </si>
  <si>
    <t>Jan,2012</t>
  </si>
  <si>
    <t>Feb.,2012</t>
  </si>
  <si>
    <t>Mar,2012</t>
  </si>
  <si>
    <t xml:space="preserve"> Finished with counterpart funds(including 2.2 million  for ET-Quato data survey.</t>
  </si>
  <si>
    <t>PMO5C2</t>
  </si>
  <si>
    <t>Project Monitoring and Evaluation</t>
  </si>
  <si>
    <t>PMO5C3</t>
  </si>
  <si>
    <t>Water Engineering Technical Support</t>
  </si>
  <si>
    <t>2011</t>
  </si>
  <si>
    <t>Totally including 15 individual consultant selections, each consultant contract price less than $50,000.</t>
  </si>
  <si>
    <t>PMO5C4</t>
  </si>
  <si>
    <t>Climate Change Study in  project areas</t>
  </si>
  <si>
    <t>PMO5C5</t>
  </si>
  <si>
    <t>Establishment and maintenance of WUAs (13WUAs)</t>
  </si>
  <si>
    <t>CP(Shopping)</t>
  </si>
  <si>
    <t>PMO5T1</t>
  </si>
  <si>
    <t>Domestic Study tour(52 person-times)</t>
  </si>
  <si>
    <t>PMO5T2</t>
  </si>
  <si>
    <t>Oversea Study Tour(17 person-times)</t>
  </si>
  <si>
    <t>PMO5T3</t>
  </si>
  <si>
    <t>Management Training(46 person-times)</t>
  </si>
  <si>
    <t>PMO5T4</t>
  </si>
  <si>
    <t>Technic Training (30person-times)</t>
  </si>
  <si>
    <t>PMO5T5</t>
  </si>
  <si>
    <t>Propaganda Activity</t>
  </si>
  <si>
    <t>PMO5T6</t>
  </si>
  <si>
    <t>Training Brochure</t>
  </si>
  <si>
    <t>PMO-CS-1</t>
  </si>
  <si>
    <t>Bidding Agency Selection</t>
  </si>
  <si>
    <t>Mar.,2011</t>
  </si>
  <si>
    <t>Apr.,2011</t>
  </si>
  <si>
    <t>2011-2013</t>
  </si>
  <si>
    <t>Apr.20,2011</t>
  </si>
  <si>
    <t>Planned to be finished with counterpart funds.</t>
  </si>
  <si>
    <t>PMO-PEM-1</t>
  </si>
  <si>
    <t xml:space="preserve">Project Environment Monitoring </t>
  </si>
  <si>
    <t>Dec, 2011</t>
  </si>
  <si>
    <t>2012-2014</t>
  </si>
  <si>
    <t>PMO-PEM-2</t>
  </si>
  <si>
    <t>Project Environment Supervision</t>
  </si>
  <si>
    <r>
      <t>Note: QCBS/QBS</t>
    </r>
    <r>
      <rPr>
        <sz val="10"/>
        <rFont val="宋体"/>
        <charset val="134"/>
      </rPr>
      <t>：</t>
    </r>
    <r>
      <rPr>
        <sz val="10"/>
        <rFont val="Times New Roman"/>
      </rPr>
      <t>quality and cost based selection,/quality based selection</t>
    </r>
    <r>
      <rPr>
        <sz val="10"/>
        <rFont val="宋体"/>
        <charset val="134"/>
      </rPr>
      <t>；</t>
    </r>
    <r>
      <rPr>
        <sz val="10"/>
        <rFont val="Times New Roman"/>
      </rPr>
      <t>CQS</t>
    </r>
    <r>
      <rPr>
        <sz val="10"/>
        <rFont val="宋体"/>
        <charset val="134"/>
      </rPr>
      <t>：</t>
    </r>
    <r>
      <rPr>
        <sz val="10"/>
        <rFont val="Times New Roman"/>
      </rPr>
      <t>consultant's qualifications based selection</t>
    </r>
    <r>
      <rPr>
        <sz val="10"/>
        <rFont val="宋体"/>
        <charset val="134"/>
      </rPr>
      <t>；</t>
    </r>
    <r>
      <rPr>
        <sz val="10"/>
        <rFont val="Times New Roman"/>
      </rPr>
      <t>IC</t>
    </r>
    <r>
      <rPr>
        <sz val="10"/>
        <rFont val="宋体"/>
        <charset val="134"/>
      </rPr>
      <t>：</t>
    </r>
    <r>
      <rPr>
        <sz val="10"/>
        <rFont val="Times New Roman"/>
      </rPr>
      <t>individual consultant's selection</t>
    </r>
    <r>
      <rPr>
        <sz val="10"/>
        <rFont val="宋体"/>
        <charset val="134"/>
      </rPr>
      <t>；</t>
    </r>
    <r>
      <rPr>
        <sz val="10"/>
        <rFont val="Times New Roman"/>
      </rPr>
      <t>CP: community participating procurment, SOE</t>
    </r>
    <r>
      <rPr>
        <sz val="10"/>
        <rFont val="宋体"/>
        <charset val="134"/>
      </rPr>
      <t>：</t>
    </r>
    <r>
      <rPr>
        <sz val="10"/>
        <rFont val="Times New Roman"/>
      </rPr>
      <t>statement of expenditure</t>
    </r>
    <r>
      <rPr>
        <sz val="10"/>
        <rFont val="宋体"/>
        <charset val="134"/>
      </rPr>
      <t>。</t>
    </r>
  </si>
  <si>
    <r>
      <t>PRIOR</t>
    </r>
    <r>
      <rPr>
        <sz val="10"/>
        <rFont val="宋体"/>
        <charset val="134"/>
      </rPr>
      <t>：</t>
    </r>
    <r>
      <rPr>
        <sz val="10"/>
        <rFont val="Times New Roman"/>
      </rPr>
      <t>pre-review</t>
    </r>
    <r>
      <rPr>
        <sz val="10"/>
        <rFont val="宋体"/>
        <charset val="134"/>
      </rPr>
      <t>；</t>
    </r>
    <r>
      <rPr>
        <sz val="10"/>
        <rFont val="Times New Roman"/>
      </rPr>
      <t>POST</t>
    </r>
    <r>
      <rPr>
        <sz val="10"/>
        <rFont val="宋体"/>
        <charset val="134"/>
      </rPr>
      <t>：</t>
    </r>
    <r>
      <rPr>
        <sz val="10"/>
        <rFont val="Times New Roman"/>
      </rPr>
      <t>post-review.</t>
    </r>
  </si>
</sst>
</file>

<file path=xl/styles.xml><?xml version="1.0" encoding="utf-8"?>
<styleSheet xmlns="http://schemas.openxmlformats.org/spreadsheetml/2006/main">
  <numFmts count="13">
    <numFmt numFmtId="164" formatCode="_ * #,##0_ ;_ * \-#,##0_ ;_ * &quot;-&quot;_ ;_ @_ "/>
    <numFmt numFmtId="165" formatCode="0.00_ "/>
    <numFmt numFmtId="166" formatCode="0.00_);[Red]\(0.00\)"/>
    <numFmt numFmtId="167" formatCode="#,##0.00_ "/>
    <numFmt numFmtId="168" formatCode="0.0_ "/>
    <numFmt numFmtId="169" formatCode="0.000_);[Red]\(0.000\)"/>
    <numFmt numFmtId="170" formatCode="0_);[Red]\(0\)"/>
    <numFmt numFmtId="171" formatCode="0.0000_);[Red]\(0.0000\)"/>
    <numFmt numFmtId="172" formatCode="#,##0.0_ "/>
    <numFmt numFmtId="173" formatCode="yyyy/m/d"/>
    <numFmt numFmtId="174" formatCode="0_ "/>
    <numFmt numFmtId="175" formatCode="#,##0;[Red]\-#,##0"/>
    <numFmt numFmtId="176" formatCode="#,##0_ "/>
  </numFmts>
  <fonts count="50">
    <font>
      <sz val="10"/>
      <name val="Arial"/>
    </font>
    <font>
      <sz val="10"/>
      <name val="Times New Roman"/>
    </font>
    <font>
      <sz val="10"/>
      <name val="宋体"/>
      <charset val="134"/>
    </font>
    <font>
      <vertAlign val="superscript"/>
      <sz val="10"/>
      <name val="Times New Roman"/>
    </font>
    <font>
      <sz val="10.5"/>
      <name val="Times New Roman"/>
    </font>
    <font>
      <sz val="10"/>
      <color indexed="10"/>
      <name val="Times New Roman"/>
    </font>
    <font>
      <b/>
      <sz val="11.5"/>
      <name val="宋体"/>
      <charset val="134"/>
    </font>
    <font>
      <b/>
      <sz val="11.5"/>
      <name val="Times New Roman"/>
    </font>
    <font>
      <sz val="11"/>
      <color indexed="60"/>
      <name val="Calibri"/>
    </font>
    <font>
      <b/>
      <sz val="11"/>
      <color indexed="8"/>
      <name val="Calibri"/>
    </font>
    <font>
      <sz val="8"/>
      <name val="Arial"/>
    </font>
    <font>
      <sz val="11"/>
      <color indexed="8"/>
      <name val="Calibri"/>
    </font>
    <font>
      <b/>
      <sz val="18"/>
      <color indexed="56"/>
      <name val="Cambria"/>
    </font>
    <font>
      <sz val="11"/>
      <color indexed="10"/>
      <name val="Calibri"/>
    </font>
    <font>
      <sz val="11"/>
      <color indexed="52"/>
      <name val="Calibri"/>
    </font>
    <font>
      <sz val="11"/>
      <color indexed="20"/>
      <name val="Calibri"/>
    </font>
    <font>
      <sz val="11"/>
      <color indexed="9"/>
      <name val="Calibri"/>
    </font>
    <font>
      <sz val="12"/>
      <name val="宋体"/>
      <charset val="134"/>
    </font>
    <font>
      <sz val="11"/>
      <color indexed="62"/>
      <name val="Calibri"/>
    </font>
    <font>
      <i/>
      <sz val="11"/>
      <color indexed="23"/>
      <name val="Calibri"/>
    </font>
    <font>
      <b/>
      <sz val="11"/>
      <color indexed="52"/>
      <name val="Calibri"/>
    </font>
    <font>
      <b/>
      <sz val="11"/>
      <color indexed="63"/>
      <name val="Calibri"/>
    </font>
    <font>
      <sz val="11"/>
      <color indexed="17"/>
      <name val="Calibri"/>
    </font>
    <font>
      <sz val="9"/>
      <name val="宋体"/>
      <charset val="134"/>
    </font>
    <font>
      <b/>
      <sz val="15"/>
      <color indexed="56"/>
      <name val="Calibri"/>
    </font>
    <font>
      <b/>
      <sz val="13"/>
      <color indexed="56"/>
      <name val="Calibri"/>
    </font>
    <font>
      <b/>
      <sz val="11"/>
      <color indexed="9"/>
      <name val="Calibri"/>
    </font>
    <font>
      <b/>
      <sz val="11"/>
      <color indexed="56"/>
      <name val="Calibri"/>
    </font>
    <font>
      <sz val="12"/>
      <name val="Times New Roman"/>
    </font>
    <font>
      <b/>
      <sz val="10"/>
      <name val="Arial"/>
    </font>
    <font>
      <b/>
      <sz val="10"/>
      <name val="Times New Roman"/>
    </font>
    <font>
      <b/>
      <sz val="10"/>
      <name val="宋体"/>
      <charset val="134"/>
    </font>
    <font>
      <sz val="14"/>
      <name val="宋体"/>
      <charset val="134"/>
    </font>
    <font>
      <sz val="10"/>
      <color indexed="10"/>
      <name val="Arial"/>
    </font>
    <font>
      <sz val="10.5"/>
      <name val="宋体"/>
      <charset val="134"/>
    </font>
    <font>
      <b/>
      <sz val="10"/>
      <color indexed="10"/>
      <name val="Arial"/>
    </font>
    <font>
      <b/>
      <sz val="10"/>
      <color indexed="10"/>
      <name val="Times New Roman"/>
    </font>
    <font>
      <sz val="10"/>
      <color indexed="10"/>
      <name val="宋体"/>
      <charset val="134"/>
    </font>
    <font>
      <b/>
      <sz val="10"/>
      <color indexed="10"/>
      <name val="宋体"/>
      <charset val="134"/>
    </font>
    <font>
      <sz val="10"/>
      <color indexed="8"/>
      <name val="Times New Roman"/>
    </font>
    <font>
      <b/>
      <sz val="12"/>
      <name val="宋体"/>
      <charset val="134"/>
    </font>
    <font>
      <b/>
      <sz val="12"/>
      <name val="Arial"/>
    </font>
    <font>
      <b/>
      <sz val="12"/>
      <name val="Times New Roman"/>
    </font>
    <font>
      <u/>
      <sz val="10.5"/>
      <name val="Times New Roman"/>
    </font>
    <font>
      <b/>
      <sz val="10.5"/>
      <name val="宋体"/>
      <charset val="134"/>
    </font>
    <font>
      <b/>
      <sz val="10.5"/>
      <name val="Times New Roman"/>
    </font>
    <font>
      <b/>
      <sz val="11.5"/>
      <color indexed="10"/>
      <name val="宋体"/>
      <charset val="134"/>
    </font>
    <font>
      <sz val="10"/>
      <color indexed="8"/>
      <name val="Arial"/>
    </font>
    <font>
      <sz val="11"/>
      <name val="Times New Roman"/>
    </font>
    <font>
      <sz val="10"/>
      <name val="Arial"/>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5" fillId="3" borderId="0" applyNumberFormat="0" applyBorder="0" applyAlignment="0" applyProtection="0"/>
    <xf numFmtId="0" fontId="20" fillId="20" borderId="1" applyNumberFormat="0" applyAlignment="0" applyProtection="0"/>
    <xf numFmtId="0" fontId="26" fillId="21" borderId="2" applyNumberFormat="0" applyAlignment="0" applyProtection="0"/>
    <xf numFmtId="0" fontId="19" fillId="0" borderId="0" applyNumberFormat="0" applyFill="0" applyBorder="0" applyAlignment="0" applyProtection="0"/>
    <xf numFmtId="0" fontId="22"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8" fillId="7" borderId="1" applyNumberFormat="0" applyAlignment="0" applyProtection="0"/>
    <xf numFmtId="0" fontId="14" fillId="0" borderId="6" applyNumberFormat="0" applyFill="0" applyAlignment="0" applyProtection="0"/>
    <xf numFmtId="0" fontId="8" fillId="22" borderId="0" applyNumberFormat="0" applyBorder="0" applyAlignment="0" applyProtection="0"/>
    <xf numFmtId="0" fontId="10" fillId="0" borderId="0"/>
    <xf numFmtId="0" fontId="49" fillId="23" borderId="7" applyNumberFormat="0" applyFont="0" applyAlignment="0" applyProtection="0"/>
    <xf numFmtId="0" fontId="21" fillId="20" borderId="8" applyNumberFormat="0" applyAlignment="0" applyProtection="0"/>
    <xf numFmtId="0" fontId="12" fillId="0" borderId="0" applyNumberFormat="0" applyFill="0" applyBorder="0" applyAlignment="0" applyProtection="0"/>
    <xf numFmtId="0" fontId="9" fillId="0" borderId="9" applyNumberFormat="0" applyFill="0" applyAlignment="0" applyProtection="0"/>
    <xf numFmtId="0" fontId="13" fillId="0" borderId="0" applyNumberFormat="0" applyFill="0" applyBorder="0" applyAlignment="0" applyProtection="0"/>
    <xf numFmtId="0" fontId="23" fillId="0" borderId="0">
      <alignment vertical="center"/>
    </xf>
    <xf numFmtId="0" fontId="17" fillId="0" borderId="0"/>
  </cellStyleXfs>
  <cellXfs count="289">
    <xf numFmtId="0" fontId="0" fillId="0" borderId="0" xfId="0"/>
    <xf numFmtId="0" fontId="28" fillId="0" borderId="0" xfId="0" applyFont="1" applyAlignment="1">
      <alignment horizontal="center"/>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xf>
    <xf numFmtId="0" fontId="0" fillId="0" borderId="10" xfId="0" applyFont="1" applyBorder="1" applyAlignment="1">
      <alignment vertical="center" wrapText="1"/>
    </xf>
    <xf numFmtId="49" fontId="1" fillId="0" borderId="10" xfId="0" applyNumberFormat="1" applyFont="1" applyBorder="1" applyAlignment="1">
      <alignment horizontal="center" vertical="center" wrapText="1"/>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0" fontId="0" fillId="0" borderId="0" xfId="0" applyFont="1"/>
    <xf numFmtId="0" fontId="2" fillId="0" borderId="0" xfId="0" applyFont="1"/>
    <xf numFmtId="0" fontId="29" fillId="0" borderId="10" xfId="0" applyFont="1" applyBorder="1" applyAlignment="1">
      <alignment vertical="center" wrapText="1"/>
    </xf>
    <xf numFmtId="0" fontId="30" fillId="0" borderId="10" xfId="0" applyFont="1" applyBorder="1" applyAlignment="1">
      <alignment horizontal="center" vertical="center" wrapText="1"/>
    </xf>
    <xf numFmtId="0" fontId="2" fillId="0" borderId="0" xfId="0" applyFont="1" applyBorder="1" applyAlignment="1">
      <alignment horizontal="center" vertical="center"/>
    </xf>
    <xf numFmtId="0" fontId="1" fillId="0" borderId="0" xfId="0" applyFont="1"/>
    <xf numFmtId="0" fontId="31" fillId="0" borderId="10" xfId="0" applyFont="1" applyBorder="1" applyAlignment="1">
      <alignment vertical="center"/>
    </xf>
    <xf numFmtId="49" fontId="1" fillId="0" borderId="10" xfId="0" applyNumberFormat="1" applyFont="1" applyBorder="1" applyAlignment="1">
      <alignment horizontal="center" vertical="center"/>
    </xf>
    <xf numFmtId="0" fontId="0" fillId="0" borderId="10" xfId="0" applyFont="1" applyBorder="1" applyAlignment="1">
      <alignment horizontal="center" vertical="center"/>
    </xf>
    <xf numFmtId="3" fontId="2" fillId="0" borderId="0" xfId="0" applyNumberFormat="1" applyFont="1" applyBorder="1" applyAlignment="1">
      <alignment horizontal="center" vertical="center"/>
    </xf>
    <xf numFmtId="0" fontId="2" fillId="0" borderId="10" xfId="44" applyFont="1" applyBorder="1" applyAlignment="1">
      <alignment horizontal="center" vertical="center" wrapText="1"/>
    </xf>
    <xf numFmtId="0" fontId="0" fillId="0" borderId="0" xfId="0" applyAlignment="1">
      <alignment horizontal="center"/>
    </xf>
    <xf numFmtId="0" fontId="0" fillId="0" borderId="0" xfId="0" applyFont="1" applyAlignment="1"/>
    <xf numFmtId="0" fontId="2" fillId="0" borderId="10"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wrapText="1"/>
    </xf>
    <xf numFmtId="0" fontId="1" fillId="0" borderId="10" xfId="0" applyFont="1" applyFill="1" applyBorder="1" applyAlignment="1">
      <alignment horizontal="center" vertical="center" wrapText="1"/>
    </xf>
    <xf numFmtId="0" fontId="31" fillId="0" borderId="0" xfId="0" applyFont="1" applyBorder="1" applyAlignment="1">
      <alignment horizontal="center" vertical="center" wrapText="1"/>
    </xf>
    <xf numFmtId="165" fontId="31" fillId="0" borderId="0"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0" fontId="32" fillId="0" borderId="0" xfId="0" applyFont="1" applyBorder="1" applyAlignment="1">
      <alignment vertical="center" wrapText="1"/>
    </xf>
    <xf numFmtId="0" fontId="2" fillId="0" borderId="0" xfId="0" applyFont="1" applyBorder="1" applyAlignment="1">
      <alignment horizontal="left" vertical="center" wrapText="1"/>
    </xf>
    <xf numFmtId="0" fontId="0" fillId="0" borderId="0" xfId="0" applyFont="1" applyBorder="1" applyAlignment="1">
      <alignment horizontal="left" vertical="center" wrapText="1"/>
    </xf>
    <xf numFmtId="166" fontId="0" fillId="0" borderId="0" xfId="0" applyNumberFormat="1" applyFont="1" applyBorder="1" applyAlignment="1">
      <alignment horizontal="left" vertical="center" wrapText="1"/>
    </xf>
    <xf numFmtId="166" fontId="2" fillId="0" borderId="0" xfId="44" applyNumberFormat="1" applyFont="1" applyBorder="1" applyAlignment="1">
      <alignment horizontal="center" vertical="center" wrapText="1"/>
    </xf>
    <xf numFmtId="0" fontId="31" fillId="0" borderId="0" xfId="44" applyFont="1" applyBorder="1" applyAlignment="1">
      <alignment horizontal="left" vertical="center"/>
    </xf>
    <xf numFmtId="166" fontId="2" fillId="0" borderId="0" xfId="44" applyNumberFormat="1" applyFont="1" applyBorder="1" applyAlignment="1">
      <alignment horizontal="center" vertical="center"/>
    </xf>
    <xf numFmtId="0" fontId="0" fillId="0" borderId="0" xfId="0" applyFont="1" applyAlignment="1">
      <alignment vertical="center" wrapText="1"/>
    </xf>
    <xf numFmtId="0" fontId="0" fillId="0" borderId="10"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xf>
    <xf numFmtId="3" fontId="0" fillId="0" borderId="0" xfId="0" applyNumberFormat="1" applyFont="1" applyBorder="1" applyAlignment="1">
      <alignment vertical="center" wrapText="1"/>
    </xf>
    <xf numFmtId="0" fontId="0" fillId="0" borderId="0" xfId="0" applyFont="1" applyAlignment="1">
      <alignment horizontal="center" vertical="center" wrapText="1"/>
    </xf>
    <xf numFmtId="0" fontId="0" fillId="0" borderId="0" xfId="0" applyFont="1" applyFill="1" applyBorder="1" applyAlignment="1">
      <alignment vertical="center" wrapText="1"/>
    </xf>
    <xf numFmtId="3" fontId="0" fillId="0" borderId="0" xfId="0" applyNumberFormat="1" applyFont="1" applyFill="1" applyBorder="1" applyAlignment="1">
      <alignment vertical="center" wrapText="1"/>
    </xf>
    <xf numFmtId="165" fontId="0" fillId="0" borderId="0" xfId="0" applyNumberFormat="1" applyFont="1" applyBorder="1" applyAlignment="1">
      <alignment vertical="center" wrapText="1"/>
    </xf>
    <xf numFmtId="167" fontId="0" fillId="0" borderId="0" xfId="0" applyNumberFormat="1" applyFont="1" applyFill="1" applyBorder="1" applyAlignment="1">
      <alignment vertical="center" wrapText="1"/>
    </xf>
    <xf numFmtId="168" fontId="0" fillId="0" borderId="0" xfId="0" applyNumberFormat="1" applyFont="1" applyAlignment="1">
      <alignment horizontal="center" vertical="center" wrapText="1"/>
    </xf>
    <xf numFmtId="49" fontId="0" fillId="0" borderId="10" xfId="0" applyNumberFormat="1" applyFont="1" applyBorder="1" applyAlignment="1">
      <alignment horizontal="center" vertical="center" wrapText="1"/>
    </xf>
    <xf numFmtId="165" fontId="0" fillId="0" borderId="0" xfId="0" applyNumberFormat="1" applyFont="1" applyAlignment="1">
      <alignment horizontal="center" vertical="center" wrapText="1"/>
    </xf>
    <xf numFmtId="0" fontId="31" fillId="0" borderId="10" xfId="0" applyFont="1" applyFill="1" applyBorder="1" applyAlignment="1">
      <alignment vertical="center"/>
    </xf>
    <xf numFmtId="0" fontId="3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Alignment="1">
      <alignment vertical="center" wrapText="1"/>
    </xf>
    <xf numFmtId="0" fontId="1" fillId="0" borderId="10" xfId="0" applyFont="1" applyFill="1" applyBorder="1" applyAlignment="1">
      <alignment horizontal="center" vertical="center"/>
    </xf>
    <xf numFmtId="0" fontId="1" fillId="0" borderId="10" xfId="0" applyNumberFormat="1"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170" fontId="0" fillId="0" borderId="0" xfId="0" applyNumberFormat="1" applyFont="1" applyFill="1" applyBorder="1" applyAlignment="1">
      <alignment horizontal="center" vertical="center" wrapText="1"/>
    </xf>
    <xf numFmtId="171" fontId="0" fillId="0" borderId="0" xfId="0" applyNumberFormat="1" applyFont="1" applyFill="1" applyBorder="1" applyAlignment="1">
      <alignment horizontal="center" vertical="center" wrapText="1"/>
    </xf>
    <xf numFmtId="169" fontId="0" fillId="0" borderId="0" xfId="0" applyNumberFormat="1" applyFont="1" applyBorder="1" applyAlignment="1">
      <alignment horizontal="center" vertical="center" wrapText="1"/>
    </xf>
    <xf numFmtId="170" fontId="0" fillId="0" borderId="0" xfId="0" applyNumberFormat="1" applyFont="1" applyBorder="1" applyAlignment="1">
      <alignment horizontal="center" vertical="center" wrapText="1"/>
    </xf>
    <xf numFmtId="171" fontId="0" fillId="0" borderId="0" xfId="0" applyNumberFormat="1" applyFont="1" applyBorder="1" applyAlignment="1">
      <alignment horizontal="center" vertical="center" wrapText="1"/>
    </xf>
    <xf numFmtId="2" fontId="0" fillId="0" borderId="0" xfId="0" applyNumberFormat="1" applyFont="1" applyBorder="1" applyAlignment="1">
      <alignment horizontal="center" vertical="center" wrapText="1"/>
    </xf>
    <xf numFmtId="2" fontId="0" fillId="0" borderId="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0" fontId="33" fillId="0" borderId="0" xfId="0" applyFont="1" applyFill="1" applyBorder="1" applyAlignment="1">
      <alignment horizontal="center" vertical="center" wrapText="1"/>
    </xf>
    <xf numFmtId="0" fontId="33" fillId="0" borderId="0" xfId="0" applyFont="1" applyFill="1" applyAlignment="1">
      <alignment vertical="center" wrapText="1"/>
    </xf>
    <xf numFmtId="0" fontId="33" fillId="0" borderId="0" xfId="0" applyFont="1" applyFill="1" applyBorder="1" applyAlignment="1">
      <alignment vertical="center" wrapText="1"/>
    </xf>
    <xf numFmtId="3" fontId="0" fillId="0" borderId="0" xfId="0" applyNumberFormat="1" applyFont="1" applyFill="1" applyAlignment="1">
      <alignment horizontal="center" vertical="center" wrapText="1"/>
    </xf>
    <xf numFmtId="3" fontId="0" fillId="0" borderId="10" xfId="0" applyNumberFormat="1" applyFont="1" applyBorder="1" applyAlignment="1">
      <alignment horizontal="center" vertical="center"/>
    </xf>
    <xf numFmtId="3" fontId="0" fillId="0" borderId="10" xfId="0" applyNumberFormat="1" applyFont="1" applyBorder="1" applyAlignment="1">
      <alignment horizontal="center" vertical="center" wrapText="1"/>
    </xf>
    <xf numFmtId="49" fontId="2" fillId="0" borderId="10" xfId="44" applyNumberFormat="1" applyFont="1" applyBorder="1" applyAlignment="1">
      <alignment horizontal="center" vertical="center" wrapText="1"/>
    </xf>
    <xf numFmtId="164" fontId="34" fillId="0" borderId="10" xfId="0" applyNumberFormat="1" applyFont="1" applyBorder="1" applyAlignment="1">
      <alignment horizontal="center" vertical="center" wrapText="1"/>
    </xf>
    <xf numFmtId="166" fontId="34" fillId="0" borderId="10" xfId="0" applyNumberFormat="1" applyFont="1" applyBorder="1" applyAlignment="1">
      <alignment horizontal="center" vertical="center" wrapText="1"/>
    </xf>
    <xf numFmtId="3" fontId="0" fillId="0" borderId="0" xfId="0" applyNumberFormat="1" applyFont="1" applyFill="1" applyAlignment="1">
      <alignment vertical="center" wrapText="1"/>
    </xf>
    <xf numFmtId="169" fontId="2" fillId="0" borderId="0" xfId="0" applyNumberFormat="1" applyFont="1" applyFill="1" applyBorder="1" applyAlignment="1">
      <alignment horizontal="center" vertical="center" wrapText="1"/>
    </xf>
    <xf numFmtId="168" fontId="0" fillId="0" borderId="0" xfId="0" applyNumberFormat="1" applyFont="1" applyFill="1" applyAlignment="1">
      <alignment horizontal="center" vertical="center" wrapText="1"/>
    </xf>
    <xf numFmtId="172" fontId="0" fillId="0" borderId="0" xfId="0" applyNumberFormat="1" applyFont="1" applyFill="1" applyAlignment="1">
      <alignment horizontal="center" vertical="center" wrapText="1"/>
    </xf>
    <xf numFmtId="165" fontId="0" fillId="0" borderId="0" xfId="0" applyNumberFormat="1" applyFont="1" applyBorder="1" applyAlignment="1">
      <alignment horizontal="center" vertical="center" wrapText="1"/>
    </xf>
    <xf numFmtId="166" fontId="0" fillId="0" borderId="0" xfId="0" applyNumberFormat="1" applyFont="1" applyBorder="1" applyAlignment="1">
      <alignment horizontal="center" vertical="center" wrapText="1"/>
    </xf>
    <xf numFmtId="3" fontId="0" fillId="0" borderId="0" xfId="0" applyNumberFormat="1" applyFont="1" applyBorder="1" applyAlignment="1">
      <alignment horizontal="center" vertical="center" wrapText="1"/>
    </xf>
    <xf numFmtId="3" fontId="0" fillId="0" borderId="0" xfId="0" applyNumberFormat="1" applyFont="1" applyBorder="1" applyAlignment="1">
      <alignment horizontal="center" vertical="center"/>
    </xf>
    <xf numFmtId="49" fontId="1" fillId="0" borderId="0" xfId="0" applyNumberFormat="1" applyFont="1" applyAlignment="1">
      <alignment horizontal="left" vertical="center" wrapText="1"/>
    </xf>
    <xf numFmtId="0" fontId="35" fillId="0" borderId="10" xfId="0" applyFont="1" applyBorder="1" applyAlignment="1">
      <alignment vertical="center" wrapText="1"/>
    </xf>
    <xf numFmtId="0" fontId="36"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37" fillId="0" borderId="10" xfId="0" applyFont="1" applyBorder="1" applyAlignment="1">
      <alignment horizontal="left" vertical="center" wrapText="1"/>
    </xf>
    <xf numFmtId="3"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xf>
    <xf numFmtId="164" fontId="5"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0" fontId="35" fillId="0" borderId="10"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wrapText="1"/>
    </xf>
    <xf numFmtId="0" fontId="37" fillId="0" borderId="11" xfId="0" applyFont="1" applyBorder="1" applyAlignment="1">
      <alignment vertical="center"/>
    </xf>
    <xf numFmtId="0" fontId="37" fillId="0" borderId="0" xfId="0" applyFont="1" applyBorder="1" applyAlignment="1">
      <alignment vertical="center"/>
    </xf>
    <xf numFmtId="0" fontId="37" fillId="0" borderId="12" xfId="0" applyFont="1" applyBorder="1" applyAlignment="1">
      <alignment horizontal="left" vertical="center" wrapText="1"/>
    </xf>
    <xf numFmtId="0" fontId="33" fillId="0" borderId="0" xfId="0" applyFont="1" applyBorder="1" applyAlignment="1">
      <alignment vertical="center"/>
    </xf>
    <xf numFmtId="0" fontId="33" fillId="0" borderId="0" xfId="0" applyFont="1" applyBorder="1" applyAlignment="1">
      <alignment vertical="center" wrapText="1"/>
    </xf>
    <xf numFmtId="0" fontId="33" fillId="0" borderId="12" xfId="0" applyFont="1" applyBorder="1" applyAlignment="1">
      <alignment horizontal="left" vertical="center" wrapText="1"/>
    </xf>
    <xf numFmtId="0" fontId="33" fillId="0" borderId="11" xfId="0" applyFont="1" applyBorder="1" applyAlignment="1">
      <alignment horizontal="left" vertical="center"/>
    </xf>
    <xf numFmtId="0" fontId="33" fillId="0" borderId="0" xfId="0" applyFont="1" applyBorder="1" applyAlignment="1">
      <alignment horizontal="left" vertical="center"/>
    </xf>
    <xf numFmtId="0" fontId="33" fillId="0" borderId="0" xfId="0" applyFont="1" applyBorder="1" applyAlignment="1">
      <alignment horizontal="left" vertical="center" wrapText="1"/>
    </xf>
    <xf numFmtId="164" fontId="5" fillId="0" borderId="0" xfId="0" applyNumberFormat="1" applyFont="1" applyBorder="1" applyAlignment="1">
      <alignment horizontal="center" vertical="center"/>
    </xf>
    <xf numFmtId="0" fontId="5" fillId="0" borderId="0" xfId="0" applyFont="1" applyBorder="1" applyAlignment="1">
      <alignment horizontal="center" vertical="center"/>
    </xf>
    <xf numFmtId="49" fontId="5" fillId="0" borderId="0" xfId="0" applyNumberFormat="1" applyFont="1" applyBorder="1" applyAlignment="1">
      <alignment horizontal="center" vertical="center"/>
    </xf>
    <xf numFmtId="49" fontId="5" fillId="0" borderId="12" xfId="0" applyNumberFormat="1" applyFont="1" applyBorder="1" applyAlignment="1">
      <alignment horizontal="left" vertical="center" wrapText="1"/>
    </xf>
    <xf numFmtId="0" fontId="33" fillId="0" borderId="11" xfId="0" applyFont="1" applyBorder="1" applyAlignment="1">
      <alignment vertical="center"/>
    </xf>
    <xf numFmtId="0" fontId="33" fillId="0" borderId="11" xfId="0" applyFont="1" applyBorder="1" applyAlignment="1">
      <alignment vertical="center" wrapText="1"/>
    </xf>
    <xf numFmtId="0" fontId="5" fillId="0" borderId="0" xfId="0" applyFont="1" applyBorder="1" applyAlignment="1">
      <alignment horizontal="center" vertical="center" wrapText="1"/>
    </xf>
    <xf numFmtId="0" fontId="33" fillId="0" borderId="0" xfId="0" applyFont="1" applyBorder="1" applyAlignment="1">
      <alignment horizontal="center" vertical="center" wrapText="1"/>
    </xf>
    <xf numFmtId="49" fontId="5" fillId="0" borderId="0" xfId="0" applyNumberFormat="1" applyFont="1" applyBorder="1" applyAlignment="1">
      <alignment horizontal="center" vertical="center" wrapText="1"/>
    </xf>
    <xf numFmtId="0" fontId="33" fillId="0" borderId="13" xfId="0" applyFont="1" applyBorder="1" applyAlignment="1">
      <alignment vertical="center" wrapText="1"/>
    </xf>
    <xf numFmtId="0" fontId="33" fillId="0" borderId="14" xfId="0" applyFont="1" applyBorder="1" applyAlignment="1">
      <alignment vertical="center" wrapText="1"/>
    </xf>
    <xf numFmtId="0" fontId="5" fillId="0" borderId="14" xfId="0" applyFont="1" applyBorder="1" applyAlignment="1">
      <alignment horizontal="center" vertical="center" wrapText="1"/>
    </xf>
    <xf numFmtId="0" fontId="33" fillId="0" borderId="14" xfId="0"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left" vertical="center" wrapText="1"/>
    </xf>
    <xf numFmtId="0" fontId="33" fillId="0" borderId="0" xfId="0" applyFont="1" applyAlignment="1">
      <alignment vertical="center" wrapText="1"/>
    </xf>
    <xf numFmtId="164"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33" fillId="0" borderId="0" xfId="0" applyFont="1" applyAlignment="1">
      <alignment horizontal="center" vertical="center" wrapText="1"/>
    </xf>
    <xf numFmtId="49" fontId="5" fillId="0" borderId="0" xfId="0" applyNumberFormat="1" applyFont="1" applyAlignment="1">
      <alignment horizontal="center" vertical="center" wrapText="1"/>
    </xf>
    <xf numFmtId="49" fontId="5" fillId="0" borderId="0" xfId="0" applyNumberFormat="1" applyFont="1" applyAlignment="1">
      <alignment horizontal="left" vertical="center" wrapText="1"/>
    </xf>
    <xf numFmtId="165" fontId="33" fillId="0" borderId="0" xfId="0" applyNumberFormat="1" applyFont="1" applyAlignment="1">
      <alignment horizontal="center" vertical="center" wrapText="1"/>
    </xf>
    <xf numFmtId="173" fontId="33" fillId="0" borderId="10" xfId="0" applyNumberFormat="1" applyFont="1" applyFill="1" applyBorder="1" applyAlignment="1">
      <alignment horizontal="center" vertical="center" wrapText="1"/>
    </xf>
    <xf numFmtId="173" fontId="33" fillId="0" borderId="10" xfId="0" applyNumberFormat="1" applyFont="1" applyBorder="1" applyAlignment="1">
      <alignment horizontal="center" vertical="center" wrapText="1"/>
    </xf>
    <xf numFmtId="49" fontId="33" fillId="0" borderId="10" xfId="0" applyNumberFormat="1" applyFont="1" applyBorder="1" applyAlignment="1">
      <alignment horizontal="center" vertical="center" wrapText="1"/>
    </xf>
    <xf numFmtId="0" fontId="5" fillId="0" borderId="0" xfId="0" applyFont="1" applyBorder="1" applyAlignment="1">
      <alignment horizontal="left" vertical="center" wrapText="1"/>
    </xf>
    <xf numFmtId="0" fontId="33" fillId="0" borderId="11" xfId="0" applyFont="1" applyBorder="1" applyAlignment="1">
      <alignment horizontal="center" vertical="center" wrapText="1"/>
    </xf>
    <xf numFmtId="165" fontId="33" fillId="0" borderId="0" xfId="0" applyNumberFormat="1" applyFont="1" applyBorder="1" applyAlignment="1">
      <alignment horizontal="center" vertical="center" wrapText="1"/>
    </xf>
    <xf numFmtId="0" fontId="37" fillId="0" borderId="0" xfId="0" applyFont="1" applyBorder="1" applyAlignment="1">
      <alignment horizontal="center" vertical="center" wrapText="1"/>
    </xf>
    <xf numFmtId="0" fontId="33" fillId="0" borderId="13" xfId="0" applyFont="1" applyBorder="1" applyAlignment="1">
      <alignment horizontal="center" vertical="center" wrapText="1"/>
    </xf>
    <xf numFmtId="165" fontId="33" fillId="0" borderId="14" xfId="0" applyNumberFormat="1" applyFont="1" applyBorder="1" applyAlignment="1">
      <alignment horizontal="center" vertical="center" wrapText="1"/>
    </xf>
    <xf numFmtId="0" fontId="0" fillId="0" borderId="16" xfId="0" applyFont="1" applyBorder="1" applyAlignment="1">
      <alignment vertical="center"/>
    </xf>
    <xf numFmtId="174" fontId="33" fillId="0" borderId="0" xfId="0" applyNumberFormat="1" applyFont="1" applyAlignment="1">
      <alignment horizontal="left" vertical="center" wrapText="1"/>
    </xf>
    <xf numFmtId="174" fontId="33" fillId="0" borderId="10" xfId="0" applyNumberFormat="1" applyFont="1" applyBorder="1" applyAlignment="1">
      <alignment horizontal="left" vertical="center" wrapText="1"/>
    </xf>
    <xf numFmtId="174" fontId="33" fillId="0" borderId="10" xfId="0" applyNumberFormat="1" applyFont="1" applyFill="1" applyBorder="1" applyAlignment="1">
      <alignment horizontal="left" vertical="center" wrapText="1"/>
    </xf>
    <xf numFmtId="49" fontId="37" fillId="0" borderId="10" xfId="0" applyNumberFormat="1" applyFont="1" applyFill="1" applyBorder="1" applyAlignment="1">
      <alignment horizontal="left" vertical="center" wrapText="1"/>
    </xf>
    <xf numFmtId="174" fontId="33" fillId="0" borderId="12" xfId="0" applyNumberFormat="1" applyFont="1" applyBorder="1" applyAlignment="1">
      <alignment horizontal="left" vertical="center" wrapText="1"/>
    </xf>
    <xf numFmtId="174" fontId="33" fillId="0" borderId="15" xfId="0" applyNumberFormat="1" applyFont="1" applyBorder="1" applyAlignment="1">
      <alignment horizontal="left" vertical="center" wrapText="1"/>
    </xf>
    <xf numFmtId="174" fontId="0" fillId="0" borderId="0" xfId="0" applyNumberFormat="1" applyFont="1" applyAlignment="1">
      <alignment horizontal="left" vertical="center" wrapText="1"/>
    </xf>
    <xf numFmtId="0" fontId="35" fillId="0" borderId="10" xfId="0" applyFont="1" applyBorder="1" applyAlignment="1">
      <alignment horizontal="left" vertical="center" wrapText="1"/>
    </xf>
    <xf numFmtId="0" fontId="36" fillId="0" borderId="10" xfId="0" applyFont="1" applyBorder="1" applyAlignment="1">
      <alignment horizontal="left" vertical="center" wrapText="1"/>
    </xf>
    <xf numFmtId="0" fontId="29" fillId="0" borderId="10" xfId="0" applyFont="1" applyBorder="1" applyAlignment="1">
      <alignment horizontal="left" vertical="center" wrapText="1"/>
    </xf>
    <xf numFmtId="3" fontId="29" fillId="0" borderId="10" xfId="0" applyNumberFormat="1" applyFont="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wrapText="1"/>
    </xf>
    <xf numFmtId="3" fontId="30" fillId="0" borderId="10" xfId="0" applyNumberFormat="1" applyFont="1" applyBorder="1" applyAlignment="1">
      <alignment horizontal="center" vertical="center" wrapText="1"/>
    </xf>
    <xf numFmtId="3" fontId="30" fillId="0" borderId="10" xfId="0" applyNumberFormat="1" applyFont="1" applyFill="1" applyBorder="1" applyAlignment="1">
      <alignment horizontal="center" vertical="center" wrapText="1"/>
    </xf>
    <xf numFmtId="165" fontId="1" fillId="0" borderId="10" xfId="0" applyNumberFormat="1" applyFont="1" applyFill="1" applyBorder="1" applyAlignment="1">
      <alignment horizontal="center" vertical="center"/>
    </xf>
    <xf numFmtId="175" fontId="1" fillId="0" borderId="10" xfId="0" applyNumberFormat="1" applyFont="1" applyFill="1" applyBorder="1" applyAlignment="1">
      <alignment horizontal="center" vertical="center" wrapText="1"/>
    </xf>
    <xf numFmtId="175" fontId="1" fillId="0" borderId="10" xfId="0" applyNumberFormat="1" applyFont="1" applyFill="1" applyBorder="1" applyAlignment="1">
      <alignment horizontal="center" vertical="center"/>
    </xf>
    <xf numFmtId="0" fontId="31" fillId="0" borderId="10" xfId="0" applyFont="1" applyBorder="1" applyAlignment="1">
      <alignment vertical="center" wrapText="1"/>
    </xf>
    <xf numFmtId="0" fontId="29" fillId="0" borderId="10" xfId="0" applyFont="1" applyBorder="1" applyAlignment="1">
      <alignment vertical="center"/>
    </xf>
    <xf numFmtId="0" fontId="34" fillId="0" borderId="10" xfId="0" applyFont="1" applyBorder="1" applyAlignment="1">
      <alignment horizontal="center" vertical="center" wrapText="1"/>
    </xf>
    <xf numFmtId="0" fontId="1" fillId="0" borderId="10" xfId="43" applyFont="1" applyBorder="1" applyAlignment="1" applyProtection="1">
      <alignment horizontal="left" vertical="center"/>
    </xf>
    <xf numFmtId="0" fontId="1" fillId="0" borderId="10" xfId="0" applyFont="1" applyBorder="1" applyAlignment="1">
      <alignment horizontal="left" vertical="center" wrapText="1"/>
    </xf>
    <xf numFmtId="0" fontId="31" fillId="0" borderId="10" xfId="0" applyFont="1" applyBorder="1" applyAlignment="1">
      <alignment horizontal="center" vertical="center" wrapText="1"/>
    </xf>
    <xf numFmtId="0" fontId="0" fillId="0" borderId="10" xfId="0" applyFont="1" applyBorder="1" applyAlignment="1">
      <alignment horizontal="left" vertical="center" wrapText="1"/>
    </xf>
    <xf numFmtId="0" fontId="5" fillId="0" borderId="10" xfId="0" applyFont="1" applyBorder="1" applyAlignment="1">
      <alignment horizontal="left" vertical="center" wrapText="1"/>
    </xf>
    <xf numFmtId="49" fontId="5" fillId="0" borderId="10" xfId="0" applyNumberFormat="1" applyFont="1" applyBorder="1" applyAlignment="1">
      <alignment horizontal="left" vertical="center" wrapText="1"/>
    </xf>
    <xf numFmtId="49" fontId="1" fillId="0" borderId="10" xfId="0" applyNumberFormat="1" applyFont="1" applyBorder="1" applyAlignment="1">
      <alignment horizontal="left" vertical="center" wrapText="1"/>
    </xf>
    <xf numFmtId="49" fontId="5"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0" fillId="0" borderId="0" xfId="0" applyFont="1" applyBorder="1" applyAlignment="1">
      <alignment vertical="center"/>
    </xf>
    <xf numFmtId="176" fontId="30" fillId="0" borderId="10" xfId="0" applyNumberFormat="1" applyFont="1" applyBorder="1" applyAlignment="1">
      <alignment horizontal="center" vertical="center" wrapText="1"/>
    </xf>
    <xf numFmtId="176" fontId="1" fillId="0" borderId="10" xfId="0" applyNumberFormat="1" applyFont="1" applyFill="1" applyBorder="1" applyAlignment="1">
      <alignment horizontal="center" vertical="center" wrapText="1"/>
    </xf>
    <xf numFmtId="173" fontId="0" fillId="0" borderId="10" xfId="0" applyNumberFormat="1" applyFont="1" applyFill="1" applyBorder="1" applyAlignment="1">
      <alignment horizontal="center" vertical="center" wrapText="1"/>
    </xf>
    <xf numFmtId="176" fontId="39"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173" fontId="0" fillId="0" borderId="10" xfId="0" applyNumberFormat="1" applyFont="1" applyBorder="1" applyAlignment="1">
      <alignment horizontal="center" vertical="center" wrapText="1"/>
    </xf>
    <xf numFmtId="176" fontId="1" fillId="0" borderId="10" xfId="0" applyNumberFormat="1" applyFont="1" applyBorder="1" applyAlignment="1">
      <alignment horizontal="center" vertical="center" wrapText="1"/>
    </xf>
    <xf numFmtId="176" fontId="1"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wrapText="1"/>
    </xf>
    <xf numFmtId="168" fontId="0" fillId="0" borderId="0" xfId="0" applyNumberFormat="1" applyFont="1" applyBorder="1" applyAlignment="1">
      <alignment horizontal="center" vertical="center" wrapText="1"/>
    </xf>
    <xf numFmtId="176" fontId="1" fillId="24" borderId="0" xfId="0" applyNumberFormat="1" applyFont="1" applyFill="1" applyBorder="1" applyAlignment="1">
      <alignment horizontal="center" vertical="center" wrapText="1"/>
    </xf>
    <xf numFmtId="172" fontId="0" fillId="0" borderId="0" xfId="0" applyNumberFormat="1" applyFont="1" applyFill="1" applyBorder="1" applyAlignment="1">
      <alignment horizontal="center" vertical="center" wrapText="1"/>
    </xf>
    <xf numFmtId="0" fontId="1" fillId="0" borderId="10" xfId="0" applyFont="1" applyBorder="1" applyAlignment="1">
      <alignment vertical="center" wrapText="1"/>
    </xf>
    <xf numFmtId="174" fontId="0" fillId="0" borderId="10" xfId="0" applyNumberFormat="1" applyFont="1" applyBorder="1" applyAlignment="1">
      <alignment horizontal="left" vertical="center" wrapText="1"/>
    </xf>
    <xf numFmtId="0" fontId="1" fillId="0" borderId="10" xfId="0" applyFont="1" applyFill="1" applyBorder="1" applyAlignment="1">
      <alignment horizontal="left" vertical="center" wrapText="1"/>
    </xf>
    <xf numFmtId="174" fontId="1" fillId="0" borderId="10" xfId="0" applyNumberFormat="1" applyFont="1" applyFill="1" applyBorder="1" applyAlignment="1">
      <alignment horizontal="left" vertical="center" wrapText="1"/>
    </xf>
    <xf numFmtId="174" fontId="1" fillId="0" borderId="10" xfId="0" applyNumberFormat="1" applyFont="1" applyBorder="1" applyAlignment="1">
      <alignment horizontal="left" vertical="center" wrapText="1"/>
    </xf>
    <xf numFmtId="0" fontId="1" fillId="0" borderId="10" xfId="0" applyFont="1" applyFill="1" applyBorder="1" applyAlignment="1">
      <alignment vertical="center" wrapText="1"/>
    </xf>
    <xf numFmtId="0" fontId="30" fillId="0" borderId="10" xfId="0" applyFont="1" applyFill="1" applyBorder="1" applyAlignment="1">
      <alignment vertical="center" wrapText="1"/>
    </xf>
    <xf numFmtId="0" fontId="0" fillId="0" borderId="11" xfId="0" applyFont="1" applyBorder="1" applyAlignment="1">
      <alignment vertical="center"/>
    </xf>
    <xf numFmtId="0" fontId="5" fillId="0" borderId="0" xfId="0" applyFont="1" applyBorder="1" applyAlignment="1">
      <alignment horizontal="left" vertical="center"/>
    </xf>
    <xf numFmtId="0" fontId="1" fillId="0" borderId="0" xfId="0" applyFont="1" applyBorder="1" applyAlignment="1">
      <alignment vertical="center"/>
    </xf>
    <xf numFmtId="0" fontId="4" fillId="0" borderId="10" xfId="0" applyFont="1" applyBorder="1" applyAlignment="1">
      <alignment horizontal="center" vertical="center" wrapText="1"/>
    </xf>
    <xf numFmtId="0" fontId="30" fillId="0" borderId="10" xfId="0" applyFont="1" applyBorder="1" applyAlignment="1">
      <alignment vertical="center" wrapText="1"/>
    </xf>
    <xf numFmtId="166" fontId="4" fillId="0" borderId="10" xfId="0" applyNumberFormat="1" applyFont="1" applyBorder="1" applyAlignment="1">
      <alignment horizontal="center" vertical="center" wrapText="1"/>
    </xf>
    <xf numFmtId="0" fontId="0" fillId="0" borderId="17" xfId="0" applyFont="1" applyBorder="1" applyAlignment="1">
      <alignment vertical="center"/>
    </xf>
    <xf numFmtId="0" fontId="1" fillId="0" borderId="0" xfId="0" applyFont="1" applyBorder="1" applyAlignment="1">
      <alignment horizontal="center" vertical="center" wrapText="1"/>
    </xf>
    <xf numFmtId="0" fontId="33" fillId="0" borderId="10" xfId="0" applyFont="1" applyBorder="1" applyAlignment="1">
      <alignment horizontal="left" vertical="center" wrapText="1"/>
    </xf>
    <xf numFmtId="0" fontId="1" fillId="0" borderId="10" xfId="0" applyNumberFormat="1" applyFont="1" applyFill="1" applyBorder="1" applyAlignment="1">
      <alignment horizontal="left" vertical="center" wrapText="1"/>
    </xf>
    <xf numFmtId="0" fontId="29" fillId="0" borderId="10" xfId="0" applyFont="1" applyBorder="1" applyAlignment="1">
      <alignment horizontal="center" vertical="center" wrapText="1"/>
    </xf>
    <xf numFmtId="49" fontId="1" fillId="0" borderId="10" xfId="0" applyNumberFormat="1" applyFont="1" applyFill="1" applyBorder="1" applyAlignment="1">
      <alignment vertical="center" wrapText="1"/>
    </xf>
    <xf numFmtId="0" fontId="35" fillId="0" borderId="10" xfId="0" applyFont="1" applyBorder="1" applyAlignment="1">
      <alignment horizontal="center" vertical="center" wrapText="1"/>
    </xf>
    <xf numFmtId="49" fontId="5" fillId="0" borderId="10" xfId="0" applyNumberFormat="1" applyFont="1" applyFill="1" applyBorder="1" applyAlignment="1">
      <alignment vertical="center" wrapText="1"/>
    </xf>
    <xf numFmtId="49" fontId="37" fillId="0" borderId="10" xfId="0" applyNumberFormat="1" applyFont="1" applyFill="1" applyBorder="1" applyAlignment="1">
      <alignment vertical="center" wrapText="1"/>
    </xf>
    <xf numFmtId="0" fontId="0" fillId="0" borderId="10" xfId="0" applyFont="1" applyFill="1" applyBorder="1" applyAlignment="1">
      <alignment horizontal="left" vertical="center" wrapText="1"/>
    </xf>
    <xf numFmtId="0" fontId="33" fillId="0" borderId="10" xfId="0" applyFont="1" applyBorder="1" applyAlignment="1">
      <alignment horizontal="center" vertical="center"/>
    </xf>
    <xf numFmtId="0" fontId="1" fillId="0" borderId="10" xfId="43" applyFont="1" applyBorder="1" applyAlignment="1" applyProtection="1">
      <alignment horizontal="center" vertical="center"/>
    </xf>
    <xf numFmtId="0" fontId="37" fillId="0" borderId="0" xfId="0" applyFont="1" applyBorder="1" applyAlignment="1">
      <alignment horizontal="center" vertical="center"/>
    </xf>
    <xf numFmtId="0" fontId="33" fillId="0" borderId="0" xfId="0" applyFont="1" applyBorder="1" applyAlignment="1">
      <alignment horizontal="center" vertical="center"/>
    </xf>
    <xf numFmtId="49" fontId="1" fillId="0" borderId="0" xfId="0" applyNumberFormat="1" applyFont="1" applyBorder="1" applyAlignment="1">
      <alignment horizontal="center" vertical="center" wrapText="1"/>
    </xf>
    <xf numFmtId="0" fontId="1" fillId="0" borderId="10" xfId="43" applyFont="1" applyBorder="1" applyAlignment="1" applyProtection="1">
      <alignment horizontal="left" vertical="center" wrapText="1"/>
    </xf>
    <xf numFmtId="0" fontId="1" fillId="0" borderId="17"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vertical="center" wrapText="1"/>
    </xf>
    <xf numFmtId="0" fontId="0" fillId="0" borderId="17" xfId="0" applyFont="1" applyBorder="1" applyAlignment="1">
      <alignment vertical="center" wrapText="1"/>
    </xf>
    <xf numFmtId="0" fontId="0" fillId="0" borderId="10" xfId="37" applyFont="1" applyFill="1" applyBorder="1" applyAlignment="1">
      <alignment horizontal="left" vertical="center" wrapText="1"/>
    </xf>
    <xf numFmtId="0" fontId="0" fillId="0" borderId="10" xfId="0" applyFill="1" applyBorder="1" applyAlignment="1">
      <alignment horizontal="left" vertical="center" wrapText="1"/>
    </xf>
    <xf numFmtId="0" fontId="39" fillId="0" borderId="10" xfId="0" applyFont="1" applyFill="1" applyBorder="1" applyAlignment="1">
      <alignment horizontal="center" vertical="center" wrapText="1"/>
    </xf>
    <xf numFmtId="173" fontId="47" fillId="0" borderId="10" xfId="0" applyNumberFormat="1" applyFont="1" applyFill="1" applyBorder="1" applyAlignment="1">
      <alignment horizontal="center" vertical="center" wrapText="1"/>
    </xf>
    <xf numFmtId="173" fontId="47" fillId="0" borderId="10" xfId="0" applyNumberFormat="1" applyFont="1" applyBorder="1" applyAlignment="1">
      <alignment horizontal="center" vertical="center" wrapText="1"/>
    </xf>
    <xf numFmtId="49" fontId="47"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0" fontId="1" fillId="0" borderId="10" xfId="0" applyNumberFormat="1" applyFont="1" applyBorder="1" applyAlignment="1">
      <alignment horizontal="center" vertical="center" wrapText="1"/>
    </xf>
    <xf numFmtId="0" fontId="49"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center" vertical="center"/>
    </xf>
    <xf numFmtId="0" fontId="40"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40" fillId="0" borderId="0" xfId="0" applyFont="1" applyBorder="1" applyAlignment="1">
      <alignment horizontal="left" vertical="center" wrapText="1"/>
    </xf>
    <xf numFmtId="0" fontId="40" fillId="0" borderId="14" xfId="0" applyFont="1" applyBorder="1" applyAlignment="1">
      <alignment horizontal="center" vertical="center" wrapText="1"/>
    </xf>
    <xf numFmtId="0" fontId="42" fillId="0" borderId="14" xfId="0" applyFont="1" applyBorder="1" applyAlignment="1">
      <alignment horizontal="center" vertical="center" wrapText="1"/>
    </xf>
    <xf numFmtId="0" fontId="40" fillId="0" borderId="21" xfId="0" applyFont="1" applyBorder="1" applyAlignment="1">
      <alignment horizontal="left" vertical="center" wrapText="1"/>
    </xf>
    <xf numFmtId="166" fontId="4" fillId="0" borderId="10" xfId="0" applyNumberFormat="1" applyFont="1" applyBorder="1" applyAlignment="1">
      <alignment horizontal="center" vertical="center" wrapText="1"/>
    </xf>
    <xf numFmtId="49" fontId="31" fillId="0" borderId="10" xfId="0" applyNumberFormat="1" applyFont="1" applyBorder="1" applyAlignment="1">
      <alignment horizontal="left" vertical="center" wrapText="1"/>
    </xf>
    <xf numFmtId="0" fontId="0" fillId="0" borderId="10" xfId="0" applyFont="1" applyBorder="1" applyAlignment="1">
      <alignment vertical="center"/>
    </xf>
    <xf numFmtId="0" fontId="1" fillId="0" borderId="10" xfId="0" applyFont="1" applyBorder="1" applyAlignment="1">
      <alignment vertical="center"/>
    </xf>
    <xf numFmtId="0" fontId="31" fillId="0" borderId="10" xfId="0" applyFont="1" applyBorder="1" applyAlignment="1">
      <alignment horizontal="left"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3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29" fillId="0" borderId="10" xfId="0" applyFont="1" applyFill="1" applyBorder="1" applyAlignment="1">
      <alignment vertical="center" wrapText="1"/>
    </xf>
    <xf numFmtId="0" fontId="33" fillId="0" borderId="10" xfId="0" applyFont="1" applyFill="1" applyBorder="1" applyAlignment="1">
      <alignment vertical="center"/>
    </xf>
    <xf numFmtId="0" fontId="0" fillId="0" borderId="10" xfId="0" applyFont="1" applyFill="1" applyBorder="1" applyAlignment="1">
      <alignment vertical="center"/>
    </xf>
    <xf numFmtId="0" fontId="31" fillId="0" borderId="19" xfId="0" applyFont="1" applyBorder="1" applyAlignment="1">
      <alignment horizontal="left" vertical="center"/>
    </xf>
    <xf numFmtId="0" fontId="31" fillId="0" borderId="20" xfId="0" applyFont="1" applyBorder="1" applyAlignment="1">
      <alignment horizontal="left" vertical="center"/>
    </xf>
    <xf numFmtId="0" fontId="29" fillId="0" borderId="10" xfId="0" applyFont="1" applyBorder="1" applyAlignment="1">
      <alignment horizontal="left" vertical="center" wrapText="1"/>
    </xf>
    <xf numFmtId="0" fontId="30" fillId="0" borderId="10" xfId="0" applyFont="1" applyBorder="1" applyAlignment="1">
      <alignment horizontal="left" vertical="center" wrapText="1"/>
    </xf>
    <xf numFmtId="0" fontId="35" fillId="0" borderId="10" xfId="0" applyFont="1" applyBorder="1" applyAlignment="1">
      <alignment horizontal="left" vertical="center" wrapText="1"/>
    </xf>
    <xf numFmtId="0" fontId="1" fillId="0" borderId="10" xfId="0" applyFont="1" applyFill="1" applyBorder="1" applyAlignment="1">
      <alignment horizontal="center" vertical="center" wrapText="1"/>
    </xf>
    <xf numFmtId="0" fontId="29"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0" fillId="0" borderId="10" xfId="0" applyFont="1" applyBorder="1" applyAlignment="1">
      <alignment vertical="center" wrapText="1"/>
    </xf>
    <xf numFmtId="0" fontId="43" fillId="0" borderId="10" xfId="0" applyFont="1" applyBorder="1" applyAlignment="1">
      <alignment horizontal="center" vertical="center" wrapText="1"/>
    </xf>
    <xf numFmtId="0" fontId="1" fillId="0" borderId="10" xfId="0" applyFont="1" applyBorder="1" applyAlignment="1">
      <alignment horizontal="left" vertical="center" wrapText="1"/>
    </xf>
    <xf numFmtId="0" fontId="36" fillId="0" borderId="10" xfId="0" applyFont="1" applyBorder="1" applyAlignment="1">
      <alignment horizontal="left" vertical="center" wrapText="1"/>
    </xf>
    <xf numFmtId="0" fontId="34" fillId="0" borderId="10" xfId="0" applyFont="1" applyBorder="1" applyAlignment="1">
      <alignment horizontal="center" vertical="center" wrapText="1"/>
    </xf>
    <xf numFmtId="174" fontId="34" fillId="0" borderId="0" xfId="0" applyNumberFormat="1" applyFont="1" applyBorder="1" applyAlignment="1">
      <alignment horizontal="center" vertical="center" wrapText="1"/>
    </xf>
    <xf numFmtId="49" fontId="2" fillId="0" borderId="0"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3" fontId="1" fillId="0" borderId="10" xfId="0" applyNumberFormat="1" applyFont="1" applyBorder="1" applyAlignment="1">
      <alignment horizontal="center" vertical="center" wrapText="1"/>
    </xf>
    <xf numFmtId="0" fontId="6" fillId="0" borderId="0" xfId="0" applyFont="1" applyAlignment="1">
      <alignment horizontal="center" vertical="center" wrapText="1"/>
    </xf>
    <xf numFmtId="0" fontId="7" fillId="0" borderId="14" xfId="0" applyFont="1" applyBorder="1" applyAlignment="1">
      <alignment horizontal="center" vertical="center" wrapText="1"/>
    </xf>
    <xf numFmtId="0" fontId="6" fillId="0" borderId="14" xfId="0" applyFont="1" applyBorder="1" applyAlignment="1">
      <alignment horizontal="center" vertical="center" wrapText="1"/>
    </xf>
    <xf numFmtId="166" fontId="44" fillId="0" borderId="10" xfId="0" applyNumberFormat="1" applyFont="1" applyBorder="1" applyAlignment="1">
      <alignment horizontal="center" vertical="center" wrapText="1"/>
    </xf>
    <xf numFmtId="166" fontId="45" fillId="0" borderId="10" xfId="0" applyNumberFormat="1" applyFont="1" applyBorder="1" applyAlignment="1">
      <alignment horizontal="center" vertical="center" wrapText="1"/>
    </xf>
    <xf numFmtId="0" fontId="30" fillId="0" borderId="10" xfId="0" applyFont="1" applyBorder="1" applyAlignment="1">
      <alignment horizontal="center" vertical="center" wrapText="1"/>
    </xf>
    <xf numFmtId="49" fontId="44" fillId="0" borderId="22" xfId="0" applyNumberFormat="1" applyFont="1" applyBorder="1" applyAlignment="1">
      <alignment horizontal="center" vertical="center" wrapText="1"/>
    </xf>
    <xf numFmtId="49" fontId="44" fillId="0" borderId="23" xfId="0" applyNumberFormat="1" applyFont="1" applyBorder="1" applyAlignment="1">
      <alignment horizontal="center" vertical="center" wrapText="1"/>
    </xf>
    <xf numFmtId="49" fontId="44" fillId="0" borderId="21" xfId="0" applyNumberFormat="1" applyFont="1" applyBorder="1" applyAlignment="1">
      <alignment horizontal="center" vertical="center" wrapText="1"/>
    </xf>
    <xf numFmtId="49" fontId="44" fillId="0" borderId="10" xfId="0" applyNumberFormat="1" applyFont="1" applyBorder="1" applyAlignment="1">
      <alignment horizontal="center" vertical="center" wrapText="1"/>
    </xf>
    <xf numFmtId="0" fontId="1"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46" fillId="0" borderId="0" xfId="0" applyFont="1" applyAlignment="1">
      <alignment horizontal="center" vertical="center" wrapText="1"/>
    </xf>
    <xf numFmtId="164" fontId="44" fillId="0" borderId="10" xfId="0" applyNumberFormat="1" applyFont="1" applyBorder="1" applyAlignment="1">
      <alignment horizontal="center" vertical="center" wrapText="1"/>
    </xf>
    <xf numFmtId="0" fontId="31" fillId="0" borderId="10" xfId="0" applyFont="1" applyBorder="1" applyAlignment="1">
      <alignment horizontal="left"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DT_1"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 name="常规_2011年度工程货物采购" xfId="43"/>
    <cellStyle name="常规_建筑工程" xfId="4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276225</xdr:colOff>
      <xdr:row>111</xdr:row>
      <xdr:rowOff>133350</xdr:rowOff>
    </xdr:from>
    <xdr:to>
      <xdr:col>8</xdr:col>
      <xdr:colOff>247650</xdr:colOff>
      <xdr:row>121</xdr:row>
      <xdr:rowOff>123825</xdr:rowOff>
    </xdr:to>
    <xdr:pic>
      <xdr:nvPicPr>
        <xdr:cNvPr id="3224" name="Picture 104"/>
        <xdr:cNvPicPr>
          <a:picLocks noChangeAspect="1" noChangeArrowheads="1"/>
        </xdr:cNvPicPr>
      </xdr:nvPicPr>
      <xdr:blipFill>
        <a:blip xmlns:r="http://schemas.openxmlformats.org/officeDocument/2006/relationships" r:embed="rId1" cstate="print"/>
        <a:srcRect/>
        <a:stretch>
          <a:fillRect/>
        </a:stretch>
      </xdr:blipFill>
      <xdr:spPr bwMode="auto">
        <a:xfrm>
          <a:off x="1171575" y="58473975"/>
          <a:ext cx="5638800" cy="1895475"/>
        </a:xfrm>
        <a:prstGeom prst="rect">
          <a:avLst/>
        </a:prstGeom>
        <a:noFill/>
        <a:ln w="9525">
          <a:noFill/>
          <a:miter lim="800000"/>
          <a:headEnd/>
          <a:tailEnd/>
        </a:ln>
      </xdr:spPr>
    </xdr:pic>
    <xdr:clientData/>
  </xdr:twoCellAnchor>
  <xdr:twoCellAnchor>
    <xdr:from>
      <xdr:col>0</xdr:col>
      <xdr:colOff>495300</xdr:colOff>
      <xdr:row>125</xdr:row>
      <xdr:rowOff>0</xdr:rowOff>
    </xdr:from>
    <xdr:to>
      <xdr:col>5</xdr:col>
      <xdr:colOff>333375</xdr:colOff>
      <xdr:row>125</xdr:row>
      <xdr:rowOff>9525</xdr:rowOff>
    </xdr:to>
    <xdr:pic>
      <xdr:nvPicPr>
        <xdr:cNvPr id="3225" name="Picture 1069"/>
        <xdr:cNvPicPr>
          <a:picLocks noChangeAspect="1" noChangeArrowheads="1"/>
        </xdr:cNvPicPr>
      </xdr:nvPicPr>
      <xdr:blipFill>
        <a:blip xmlns:r="http://schemas.openxmlformats.org/officeDocument/2006/relationships" r:embed="rId2" cstate="print"/>
        <a:srcRect/>
        <a:stretch>
          <a:fillRect/>
        </a:stretch>
      </xdr:blipFill>
      <xdr:spPr bwMode="auto">
        <a:xfrm>
          <a:off x="495300" y="61007625"/>
          <a:ext cx="46577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781050</xdr:colOff>
      <xdr:row>34</xdr:row>
      <xdr:rowOff>142875</xdr:rowOff>
    </xdr:from>
    <xdr:to>
      <xdr:col>10</xdr:col>
      <xdr:colOff>714375</xdr:colOff>
      <xdr:row>44</xdr:row>
      <xdr:rowOff>47625</xdr:rowOff>
    </xdr:to>
    <xdr:pic>
      <xdr:nvPicPr>
        <xdr:cNvPr id="5151"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590675" y="14620875"/>
          <a:ext cx="7953375" cy="1666875"/>
        </a:xfrm>
        <a:prstGeom prst="rect">
          <a:avLst/>
        </a:prstGeom>
        <a:noFill/>
        <a:ln w="9525">
          <a:noFill/>
          <a:miter lim="800000"/>
          <a:headEnd/>
          <a:tailEnd/>
        </a:ln>
      </xdr:spPr>
    </xdr:pic>
    <xdr:clientData/>
  </xdr:twoCellAnchor>
  <xdr:twoCellAnchor>
    <xdr:from>
      <xdr:col>12</xdr:col>
      <xdr:colOff>123825</xdr:colOff>
      <xdr:row>1</xdr:row>
      <xdr:rowOff>38100</xdr:rowOff>
    </xdr:from>
    <xdr:to>
      <xdr:col>12</xdr:col>
      <xdr:colOff>1562100</xdr:colOff>
      <xdr:row>2</xdr:row>
      <xdr:rowOff>9525</xdr:rowOff>
    </xdr:to>
    <xdr:sp macro="" textlink="">
      <xdr:nvSpPr>
        <xdr:cNvPr id="3" name="TextBox 2"/>
        <xdr:cNvSpPr txBox="1"/>
      </xdr:nvSpPr>
      <xdr:spPr>
        <a:xfrm>
          <a:off x="10391775" y="200025"/>
          <a:ext cx="143827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a:latin typeface="Arial" pitchFamily="34" charset="0"/>
              <a:cs typeface="Arial" pitchFamily="34" charset="0"/>
            </a:rPr>
            <a:t>65121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4:G20"/>
  <sheetViews>
    <sheetView workbookViewId="0">
      <selection activeCell="I15" sqref="I15"/>
    </sheetView>
  </sheetViews>
  <sheetFormatPr defaultRowHeight="12.75"/>
  <cols>
    <col min="1" max="1" width="22.28515625" customWidth="1"/>
    <col min="2" max="2" width="22.5703125" style="23" customWidth="1"/>
    <col min="3" max="3" width="25.42578125" customWidth="1"/>
    <col min="4" max="4" width="30.5703125" customWidth="1"/>
  </cols>
  <sheetData>
    <row r="4" spans="1:7" ht="15.75">
      <c r="A4" s="231" t="s">
        <v>0</v>
      </c>
      <c r="B4" s="232"/>
      <c r="C4" s="232"/>
      <c r="D4" s="232"/>
    </row>
    <row r="5" spans="1:7" ht="15.75">
      <c r="A5" s="231" t="s">
        <v>1</v>
      </c>
      <c r="B5" s="232"/>
      <c r="C5" s="232"/>
      <c r="D5" s="232"/>
    </row>
    <row r="6" spans="1:7" ht="15.75">
      <c r="A6" s="1"/>
    </row>
    <row r="7" spans="1:7" ht="25.9" customHeight="1">
      <c r="A7" s="230" t="s">
        <v>2</v>
      </c>
      <c r="B7" s="226" t="s">
        <v>3</v>
      </c>
      <c r="C7" s="230" t="s">
        <v>4</v>
      </c>
      <c r="D7" s="230" t="s">
        <v>5</v>
      </c>
    </row>
    <row r="8" spans="1:7" ht="20.100000000000001" customHeight="1">
      <c r="A8" s="230"/>
      <c r="B8" s="8" t="s">
        <v>6</v>
      </c>
      <c r="C8" s="230"/>
      <c r="D8" s="230"/>
    </row>
    <row r="9" spans="1:7" ht="20.100000000000001" customHeight="1">
      <c r="A9" s="229" t="s">
        <v>7</v>
      </c>
      <c r="B9" s="3" t="s">
        <v>8</v>
      </c>
      <c r="C9" s="3" t="s">
        <v>9</v>
      </c>
      <c r="D9" s="3" t="s">
        <v>10</v>
      </c>
      <c r="G9" s="13"/>
    </row>
    <row r="10" spans="1:7" ht="20.100000000000001" customHeight="1">
      <c r="A10" s="229"/>
      <c r="B10" s="4" t="s">
        <v>11</v>
      </c>
      <c r="C10" s="6" t="s">
        <v>12</v>
      </c>
      <c r="D10" s="3" t="s">
        <v>13</v>
      </c>
    </row>
    <row r="11" spans="1:7" ht="20.100000000000001" customHeight="1">
      <c r="A11" s="229"/>
      <c r="B11" s="4" t="s">
        <v>14</v>
      </c>
      <c r="C11" s="6" t="s">
        <v>15</v>
      </c>
      <c r="D11" s="3" t="s">
        <v>16</v>
      </c>
    </row>
    <row r="12" spans="1:7" ht="20.100000000000001" customHeight="1">
      <c r="A12" s="229" t="s">
        <v>17</v>
      </c>
      <c r="B12" s="3" t="s">
        <v>18</v>
      </c>
      <c r="C12" s="3" t="s">
        <v>9</v>
      </c>
      <c r="D12" s="3" t="s">
        <v>19</v>
      </c>
      <c r="G12" s="13"/>
    </row>
    <row r="13" spans="1:7" ht="20.100000000000001" customHeight="1">
      <c r="A13" s="229"/>
      <c r="B13" s="4" t="s">
        <v>20</v>
      </c>
      <c r="C13" s="6" t="s">
        <v>12</v>
      </c>
      <c r="D13" s="4" t="s">
        <v>21</v>
      </c>
    </row>
    <row r="14" spans="1:7" ht="20.100000000000001" customHeight="1">
      <c r="A14" s="229"/>
      <c r="B14" s="4" t="s">
        <v>14</v>
      </c>
      <c r="C14" s="6" t="s">
        <v>15</v>
      </c>
      <c r="D14" s="3" t="s">
        <v>16</v>
      </c>
    </row>
    <row r="15" spans="1:7" ht="28.5" customHeight="1">
      <c r="A15" s="229" t="s">
        <v>22</v>
      </c>
      <c r="B15" s="4" t="s">
        <v>23</v>
      </c>
      <c r="C15" s="3" t="s">
        <v>24</v>
      </c>
      <c r="D15" s="4" t="s">
        <v>25</v>
      </c>
    </row>
    <row r="16" spans="1:7" ht="20.100000000000001" customHeight="1">
      <c r="A16" s="229"/>
      <c r="B16" s="4" t="s">
        <v>26</v>
      </c>
      <c r="C16" s="6" t="s">
        <v>27</v>
      </c>
      <c r="D16" s="4" t="s">
        <v>25</v>
      </c>
    </row>
    <row r="17" spans="1:5" ht="24" customHeight="1">
      <c r="A17" s="229"/>
      <c r="B17" s="4"/>
      <c r="C17" s="3" t="s">
        <v>28</v>
      </c>
      <c r="D17" s="4" t="s">
        <v>29</v>
      </c>
    </row>
    <row r="18" spans="1:5" ht="20.100000000000001" customHeight="1">
      <c r="A18" s="229"/>
      <c r="B18" s="5"/>
      <c r="C18" s="3" t="s">
        <v>30</v>
      </c>
      <c r="D18" s="3" t="s">
        <v>31</v>
      </c>
    </row>
    <row r="19" spans="1:5" ht="15.75" customHeight="1">
      <c r="A19" s="17" t="s">
        <v>32</v>
      </c>
      <c r="B19" s="26"/>
      <c r="C19" s="12"/>
      <c r="D19" s="12"/>
      <c r="E19" s="12"/>
    </row>
    <row r="20" spans="1:5" ht="15.75" customHeight="1">
      <c r="A20" s="24" t="s">
        <v>33</v>
      </c>
      <c r="B20" s="26"/>
      <c r="C20" s="24"/>
      <c r="D20" s="24"/>
      <c r="E20" s="24"/>
    </row>
  </sheetData>
  <mergeCells count="8">
    <mergeCell ref="A15:A18"/>
    <mergeCell ref="C7:C8"/>
    <mergeCell ref="D7:D8"/>
    <mergeCell ref="A4:D4"/>
    <mergeCell ref="A5:D5"/>
    <mergeCell ref="A7:A8"/>
    <mergeCell ref="A9:A11"/>
    <mergeCell ref="A12:A14"/>
  </mergeCells>
  <printOptions horizontalCentered="1"/>
  <pageMargins left="0.70833333333333337" right="0.70833333333333337" top="0.74791666666666667" bottom="0.74791666666666667" header="0.31458333333333333" footer="0.31458333333333333"/>
  <pageSetup paperSize="9" firstPageNumber="4294963191" orientation="landscape" r:id="rId1"/>
  <headerFooter alignWithMargins="0">
    <oddFooter>&amp;C&amp;"宋体,常规"附件&amp;"Arial,常规"8_&amp;"宋体,常规"表&amp;"Arial,常规"1</oddFooter>
  </headerFooter>
</worksheet>
</file>

<file path=xl/worksheets/sheet2.xml><?xml version="1.0" encoding="utf-8"?>
<worksheet xmlns="http://schemas.openxmlformats.org/spreadsheetml/2006/main" xmlns:r="http://schemas.openxmlformats.org/officeDocument/2006/relationships">
  <dimension ref="A1:IS125"/>
  <sheetViews>
    <sheetView topLeftCell="A83" zoomScale="85" workbookViewId="0">
      <selection activeCell="AD49" sqref="AD49"/>
    </sheetView>
  </sheetViews>
  <sheetFormatPr defaultRowHeight="15" customHeight="1"/>
  <cols>
    <col min="1" max="1" width="13.42578125" style="39" customWidth="1"/>
    <col min="2" max="2" width="10.28515625" style="39" customWidth="1"/>
    <col min="3" max="3" width="30.28515625" style="39" customWidth="1"/>
    <col min="4" max="4" width="9.140625" style="11" customWidth="1"/>
    <col min="5" max="5" width="9.140625" style="9" customWidth="1"/>
    <col min="6" max="6" width="8.5703125" style="9" customWidth="1"/>
    <col min="7" max="7" width="7.7109375" style="201" customWidth="1"/>
    <col min="8" max="8" width="9.85546875" style="10" customWidth="1"/>
    <col min="9" max="9" width="10.42578125" style="10" customWidth="1"/>
    <col min="10" max="10" width="9" style="10" customWidth="1"/>
    <col min="11" max="11" width="8.28515625" style="10" customWidth="1"/>
    <col min="12" max="12" width="16.140625" style="214" customWidth="1"/>
    <col min="13" max="13" width="33.85546875" style="88" customWidth="1"/>
    <col min="14" max="14" width="10.140625" style="27" customWidth="1"/>
    <col min="15" max="15" width="9.28515625" style="39" hidden="1" customWidth="1"/>
    <col min="16" max="16" width="8.28515625" style="39" hidden="1" customWidth="1"/>
    <col min="17" max="17" width="11.140625" style="39" hidden="1" customWidth="1"/>
    <col min="18" max="18" width="9.7109375" style="39" hidden="1" customWidth="1"/>
    <col min="19" max="19" width="8" style="44" hidden="1" customWidth="1"/>
    <col min="20" max="20" width="8.28515625" style="44" hidden="1" customWidth="1"/>
    <col min="21" max="21" width="6.28515625" style="44" hidden="1" customWidth="1"/>
    <col min="22" max="22" width="8.7109375" style="44" hidden="1" customWidth="1"/>
    <col min="23" max="23" width="6.5703125" style="44" hidden="1" customWidth="1"/>
    <col min="24" max="25" width="7.140625" style="39" hidden="1" customWidth="1"/>
    <col min="26" max="28" width="9.140625" style="39" hidden="1" customWidth="1"/>
    <col min="29" max="29" width="9.140625" style="39" bestFit="1" customWidth="1"/>
    <col min="30" max="30" width="21.85546875" style="39" customWidth="1"/>
    <col min="31" max="253" width="9.140625" style="39" bestFit="1" customWidth="1"/>
  </cols>
  <sheetData>
    <row r="1" spans="1:25" ht="28.5" customHeight="1">
      <c r="A1" s="233" t="s">
        <v>0</v>
      </c>
      <c r="B1" s="233"/>
      <c r="C1" s="233"/>
      <c r="D1" s="233"/>
      <c r="E1" s="233"/>
      <c r="F1" s="234"/>
      <c r="G1" s="234"/>
      <c r="H1" s="233"/>
      <c r="I1" s="233"/>
      <c r="J1" s="233"/>
      <c r="K1" s="233"/>
      <c r="L1" s="235"/>
      <c r="M1" s="233"/>
    </row>
    <row r="2" spans="1:25" ht="26.25" customHeight="1">
      <c r="A2" s="236" t="s">
        <v>34</v>
      </c>
      <c r="B2" s="236"/>
      <c r="C2" s="236"/>
      <c r="D2" s="236"/>
      <c r="E2" s="236"/>
      <c r="F2" s="237"/>
      <c r="G2" s="237"/>
      <c r="H2" s="236"/>
      <c r="I2" s="236"/>
      <c r="J2" s="236"/>
      <c r="K2" s="236"/>
      <c r="L2" s="238"/>
      <c r="M2" s="236"/>
    </row>
    <row r="3" spans="1:25" ht="39.75" customHeight="1">
      <c r="A3" s="245" t="s">
        <v>35</v>
      </c>
      <c r="B3" s="245"/>
      <c r="C3" s="263" t="s">
        <v>36</v>
      </c>
      <c r="D3" s="239" t="s">
        <v>37</v>
      </c>
      <c r="E3" s="239"/>
      <c r="F3" s="245" t="s">
        <v>4</v>
      </c>
      <c r="G3" s="245" t="s">
        <v>38</v>
      </c>
      <c r="H3" s="244" t="s">
        <v>39</v>
      </c>
      <c r="I3" s="244" t="s">
        <v>40</v>
      </c>
      <c r="J3" s="244" t="s">
        <v>41</v>
      </c>
      <c r="K3" s="245" t="s">
        <v>42</v>
      </c>
      <c r="L3" s="245" t="s">
        <v>43</v>
      </c>
      <c r="M3" s="266" t="s">
        <v>44</v>
      </c>
      <c r="N3" s="267"/>
    </row>
    <row r="4" spans="1:25" ht="36.75" customHeight="1">
      <c r="A4" s="245"/>
      <c r="B4" s="245"/>
      <c r="C4" s="263"/>
      <c r="D4" s="199" t="s">
        <v>45</v>
      </c>
      <c r="E4" s="199" t="s">
        <v>46</v>
      </c>
      <c r="F4" s="245"/>
      <c r="G4" s="245"/>
      <c r="H4" s="244"/>
      <c r="I4" s="244"/>
      <c r="J4" s="244"/>
      <c r="K4" s="245"/>
      <c r="L4" s="244"/>
      <c r="M4" s="245"/>
      <c r="N4" s="267"/>
    </row>
    <row r="5" spans="1:25" ht="36.75" customHeight="1">
      <c r="A5" s="164">
        <v>1</v>
      </c>
      <c r="B5" s="164">
        <v>2</v>
      </c>
      <c r="C5" s="164">
        <v>3</v>
      </c>
      <c r="D5" s="164">
        <v>4</v>
      </c>
      <c r="E5" s="164">
        <v>5</v>
      </c>
      <c r="F5" s="197">
        <v>6</v>
      </c>
      <c r="G5" s="197">
        <v>7</v>
      </c>
      <c r="H5" s="164">
        <v>8</v>
      </c>
      <c r="I5" s="164">
        <v>9</v>
      </c>
      <c r="J5" s="164">
        <v>10</v>
      </c>
      <c r="K5" s="164">
        <v>11</v>
      </c>
      <c r="L5" s="164">
        <v>12</v>
      </c>
      <c r="M5" s="164">
        <v>13</v>
      </c>
    </row>
    <row r="6" spans="1:25" ht="20.25" customHeight="1">
      <c r="A6" s="240" t="s">
        <v>47</v>
      </c>
      <c r="B6" s="241"/>
      <c r="C6" s="241"/>
      <c r="D6" s="241"/>
      <c r="E6" s="241"/>
      <c r="F6" s="242"/>
      <c r="G6" s="242"/>
      <c r="H6" s="241"/>
      <c r="I6" s="241"/>
      <c r="J6" s="241"/>
      <c r="K6" s="241"/>
      <c r="L6" s="210"/>
      <c r="M6" s="202"/>
    </row>
    <row r="7" spans="1:25" ht="21.75" customHeight="1">
      <c r="A7" s="163" t="s">
        <v>48</v>
      </c>
      <c r="B7" s="14"/>
      <c r="C7" s="14"/>
      <c r="D7" s="154">
        <v>431797.32276633102</v>
      </c>
      <c r="E7" s="154">
        <v>67679.831154597399</v>
      </c>
      <c r="F7" s="198"/>
      <c r="G7" s="15"/>
      <c r="H7" s="14"/>
      <c r="I7" s="14"/>
      <c r="J7" s="14"/>
      <c r="K7" s="14"/>
      <c r="L7" s="206"/>
      <c r="M7" s="151"/>
    </row>
    <row r="8" spans="1:25" ht="28.5" customHeight="1">
      <c r="A8" s="249" t="s">
        <v>49</v>
      </c>
      <c r="B8" s="243" t="s">
        <v>50</v>
      </c>
      <c r="C8" s="243"/>
      <c r="D8" s="14"/>
      <c r="E8" s="14"/>
      <c r="F8" s="198"/>
      <c r="G8" s="15"/>
      <c r="H8" s="15"/>
      <c r="I8" s="15"/>
      <c r="J8" s="15"/>
      <c r="K8" s="15"/>
      <c r="L8" s="90"/>
      <c r="M8" s="152"/>
    </row>
    <row r="9" spans="1:25" s="57" customFormat="1" ht="41.25" customHeight="1">
      <c r="A9" s="250"/>
      <c r="B9" s="55" t="s">
        <v>51</v>
      </c>
      <c r="C9" s="166" t="s">
        <v>52</v>
      </c>
      <c r="D9" s="155">
        <v>129445.193909822</v>
      </c>
      <c r="E9" s="155">
        <v>20289.215346367098</v>
      </c>
      <c r="F9" s="28" t="s">
        <v>53</v>
      </c>
      <c r="G9" s="28" t="s">
        <v>54</v>
      </c>
      <c r="H9" s="70" t="s">
        <v>55</v>
      </c>
      <c r="I9" s="70"/>
      <c r="J9" s="70"/>
      <c r="K9" s="70" t="s">
        <v>56</v>
      </c>
      <c r="L9" s="70" t="s">
        <v>57</v>
      </c>
      <c r="M9" s="172"/>
      <c r="N9" s="56"/>
      <c r="P9" s="80"/>
      <c r="S9" s="68"/>
      <c r="T9" s="68"/>
      <c r="U9" s="68"/>
      <c r="V9" s="68"/>
      <c r="W9" s="68"/>
    </row>
    <row r="10" spans="1:25" ht="23.25" customHeight="1">
      <c r="A10" s="250"/>
      <c r="B10" s="162" t="s">
        <v>58</v>
      </c>
      <c r="C10" s="7"/>
      <c r="D10" s="155">
        <v>129445.193909822</v>
      </c>
      <c r="E10" s="155">
        <v>20289.215346367098</v>
      </c>
      <c r="F10" s="4"/>
      <c r="G10" s="4"/>
      <c r="H10" s="8"/>
      <c r="I10" s="8"/>
      <c r="J10" s="8"/>
      <c r="K10" s="8"/>
      <c r="L10" s="94"/>
      <c r="M10" s="170"/>
    </row>
    <row r="11" spans="1:25" ht="29.25" customHeight="1">
      <c r="A11" s="249" t="s">
        <v>59</v>
      </c>
      <c r="B11" s="254" t="s">
        <v>60</v>
      </c>
      <c r="C11" s="255"/>
      <c r="D11" s="89"/>
      <c r="E11" s="89"/>
      <c r="F11" s="265"/>
      <c r="G11" s="265"/>
      <c r="H11" s="90"/>
      <c r="I11" s="90"/>
      <c r="J11" s="90"/>
      <c r="K11" s="90"/>
      <c r="L11" s="90"/>
      <c r="M11" s="152"/>
    </row>
    <row r="12" spans="1:25" ht="51" customHeight="1">
      <c r="A12" s="250"/>
      <c r="B12" s="7" t="s">
        <v>61</v>
      </c>
      <c r="C12" s="166" t="s">
        <v>62</v>
      </c>
      <c r="D12" s="156">
        <v>145684.09</v>
      </c>
      <c r="E12" s="156">
        <v>22834.496865203801</v>
      </c>
      <c r="F12" s="28" t="s">
        <v>53</v>
      </c>
      <c r="G12" s="58" t="s">
        <v>54</v>
      </c>
      <c r="H12" s="19" t="s">
        <v>55</v>
      </c>
      <c r="I12" s="97"/>
      <c r="J12" s="97"/>
      <c r="K12" s="8" t="s">
        <v>63</v>
      </c>
      <c r="L12" s="4" t="s">
        <v>64</v>
      </c>
      <c r="M12" s="170"/>
    </row>
    <row r="13" spans="1:25" ht="80.25" customHeight="1">
      <c r="A13" s="250"/>
      <c r="B13" s="7" t="s">
        <v>65</v>
      </c>
      <c r="C13" s="166" t="s">
        <v>66</v>
      </c>
      <c r="D13" s="156">
        <v>70174.509999999995</v>
      </c>
      <c r="E13" s="156">
        <v>10999.1394984326</v>
      </c>
      <c r="F13" s="28" t="s">
        <v>67</v>
      </c>
      <c r="G13" s="4" t="s">
        <v>54</v>
      </c>
      <c r="H13" s="19" t="s">
        <v>55</v>
      </c>
      <c r="I13" s="97"/>
      <c r="J13" s="97"/>
      <c r="K13" s="8" t="s">
        <v>68</v>
      </c>
      <c r="L13" s="4" t="s">
        <v>64</v>
      </c>
      <c r="M13" s="171" t="s">
        <v>69</v>
      </c>
      <c r="O13" s="41"/>
      <c r="P13" s="41"/>
      <c r="Q13" s="41"/>
      <c r="R13" s="41"/>
      <c r="S13" s="27"/>
      <c r="T13" s="27"/>
      <c r="U13" s="27"/>
      <c r="V13" s="27"/>
      <c r="W13" s="27"/>
      <c r="X13" s="41"/>
      <c r="Y13" s="41"/>
    </row>
    <row r="14" spans="1:25" s="12" customFormat="1" ht="64.5" customHeight="1">
      <c r="A14" s="250"/>
      <c r="B14" s="7" t="s">
        <v>70</v>
      </c>
      <c r="C14" s="166" t="s">
        <v>71</v>
      </c>
      <c r="D14" s="156">
        <v>4664.2</v>
      </c>
      <c r="E14" s="156">
        <v>731.06583072100295</v>
      </c>
      <c r="F14" s="28" t="s">
        <v>67</v>
      </c>
      <c r="G14" s="4" t="s">
        <v>72</v>
      </c>
      <c r="H14" s="8" t="s">
        <v>73</v>
      </c>
      <c r="I14" s="8"/>
      <c r="J14" s="8"/>
      <c r="K14" s="4">
        <v>10</v>
      </c>
      <c r="L14" s="4" t="s">
        <v>74</v>
      </c>
      <c r="M14" s="166" t="s">
        <v>75</v>
      </c>
      <c r="O14" s="21"/>
      <c r="P14" s="42"/>
      <c r="Q14" s="42"/>
      <c r="R14" s="42"/>
      <c r="S14" s="42"/>
      <c r="T14" s="42"/>
      <c r="U14" s="42"/>
      <c r="V14" s="42"/>
      <c r="W14" s="27"/>
      <c r="X14" s="41"/>
      <c r="Y14" s="41"/>
    </row>
    <row r="15" spans="1:25" s="12" customFormat="1" ht="33.75" customHeight="1">
      <c r="A15" s="250"/>
      <c r="B15" s="7" t="s">
        <v>76</v>
      </c>
      <c r="C15" s="166" t="s">
        <v>77</v>
      </c>
      <c r="D15" s="156">
        <v>12750</v>
      </c>
      <c r="E15" s="156">
        <f>D15/6.8</f>
        <v>1875</v>
      </c>
      <c r="F15" s="28" t="s">
        <v>67</v>
      </c>
      <c r="G15" s="4" t="s">
        <v>72</v>
      </c>
      <c r="H15" s="19" t="s">
        <v>55</v>
      </c>
      <c r="I15" s="8"/>
      <c r="J15" s="8"/>
      <c r="K15" s="19" t="s">
        <v>78</v>
      </c>
      <c r="L15" s="4" t="s">
        <v>64</v>
      </c>
      <c r="M15" s="171"/>
      <c r="O15" s="16"/>
      <c r="P15" s="42"/>
      <c r="Q15" s="42"/>
      <c r="R15" s="42"/>
      <c r="S15" s="42"/>
      <c r="T15" s="42"/>
      <c r="U15" s="42"/>
      <c r="V15" s="42"/>
      <c r="W15" s="27"/>
      <c r="X15" s="41"/>
      <c r="Y15" s="41"/>
    </row>
    <row r="16" spans="1:25" s="12" customFormat="1" ht="36" customHeight="1">
      <c r="A16" s="250"/>
      <c r="B16" s="7" t="s">
        <v>79</v>
      </c>
      <c r="C16" s="166" t="s">
        <v>80</v>
      </c>
      <c r="D16" s="156">
        <v>8809.6</v>
      </c>
      <c r="E16" s="156">
        <v>1381</v>
      </c>
      <c r="F16" s="28" t="s">
        <v>67</v>
      </c>
      <c r="G16" s="4" t="s">
        <v>72</v>
      </c>
      <c r="H16" s="8" t="s">
        <v>73</v>
      </c>
      <c r="I16" s="8"/>
      <c r="J16" s="8"/>
      <c r="K16" s="8" t="s">
        <v>81</v>
      </c>
      <c r="L16" s="4" t="s">
        <v>74</v>
      </c>
      <c r="M16" s="171"/>
      <c r="O16" s="41"/>
      <c r="P16" s="41"/>
      <c r="Q16" s="41"/>
      <c r="R16" s="41"/>
      <c r="S16" s="27"/>
      <c r="T16" s="27"/>
      <c r="U16" s="27"/>
      <c r="V16" s="27"/>
      <c r="W16" s="27"/>
      <c r="X16" s="41"/>
      <c r="Y16" s="41"/>
    </row>
    <row r="17" spans="1:28" s="12" customFormat="1" ht="27.75" customHeight="1">
      <c r="A17" s="250"/>
      <c r="B17" s="7" t="s">
        <v>82</v>
      </c>
      <c r="C17" s="166" t="s">
        <v>83</v>
      </c>
      <c r="D17" s="156">
        <v>197</v>
      </c>
      <c r="E17" s="156">
        <v>31</v>
      </c>
      <c r="F17" s="28" t="s">
        <v>84</v>
      </c>
      <c r="G17" s="4" t="s">
        <v>16</v>
      </c>
      <c r="H17" s="8" t="s">
        <v>85</v>
      </c>
      <c r="I17" s="8" t="s">
        <v>86</v>
      </c>
      <c r="J17" s="8" t="s">
        <v>87</v>
      </c>
      <c r="K17" s="8" t="s">
        <v>88</v>
      </c>
      <c r="L17" s="4" t="s">
        <v>89</v>
      </c>
      <c r="M17" s="215" t="s">
        <v>90</v>
      </c>
      <c r="O17" s="41"/>
      <c r="P17" s="41"/>
      <c r="Q17" s="41"/>
      <c r="R17" s="41"/>
      <c r="S17" s="27"/>
      <c r="T17" s="27"/>
      <c r="U17" s="27"/>
      <c r="V17" s="27"/>
      <c r="W17" s="27"/>
      <c r="X17" s="41"/>
      <c r="Y17" s="41"/>
    </row>
    <row r="18" spans="1:28" s="12" customFormat="1" ht="27.75" customHeight="1">
      <c r="A18" s="250"/>
      <c r="B18" s="262" t="s">
        <v>91</v>
      </c>
      <c r="C18" s="264" t="s">
        <v>92</v>
      </c>
      <c r="D18" s="270">
        <v>5850</v>
      </c>
      <c r="E18" s="270">
        <v>916.92789968652005</v>
      </c>
      <c r="F18" s="259" t="s">
        <v>84</v>
      </c>
      <c r="G18" s="259" t="s">
        <v>16</v>
      </c>
      <c r="H18" s="269" t="s">
        <v>93</v>
      </c>
      <c r="I18" s="8" t="s">
        <v>94</v>
      </c>
      <c r="J18" s="155">
        <v>1885.7056500000001</v>
      </c>
      <c r="K18" s="8" t="s">
        <v>95</v>
      </c>
      <c r="L18" s="4" t="s">
        <v>96</v>
      </c>
      <c r="M18" s="215" t="s">
        <v>97</v>
      </c>
      <c r="O18" s="41"/>
      <c r="P18" s="41"/>
      <c r="Q18" s="41"/>
      <c r="R18" s="41"/>
      <c r="S18" s="27"/>
      <c r="T18" s="27"/>
      <c r="U18" s="27"/>
      <c r="V18" s="27"/>
      <c r="W18" s="27"/>
      <c r="X18" s="41"/>
      <c r="Y18" s="41"/>
    </row>
    <row r="19" spans="1:28" s="12" customFormat="1" ht="27.75" customHeight="1">
      <c r="A19" s="250"/>
      <c r="B19" s="262"/>
      <c r="C19" s="264"/>
      <c r="D19" s="270"/>
      <c r="E19" s="270"/>
      <c r="F19" s="259"/>
      <c r="G19" s="259"/>
      <c r="H19" s="269"/>
      <c r="I19" s="8" t="s">
        <v>98</v>
      </c>
      <c r="J19" s="155">
        <v>1187.134</v>
      </c>
      <c r="K19" s="8" t="s">
        <v>81</v>
      </c>
      <c r="L19" s="4" t="s">
        <v>96</v>
      </c>
      <c r="M19" s="215" t="s">
        <v>97</v>
      </c>
      <c r="O19" s="41"/>
      <c r="P19" s="41"/>
      <c r="Q19" s="41"/>
      <c r="R19" s="41"/>
      <c r="S19" s="27"/>
      <c r="T19" s="27"/>
      <c r="U19" s="27"/>
      <c r="V19" s="27"/>
      <c r="W19" s="27"/>
      <c r="X19" s="41"/>
      <c r="Y19" s="41"/>
    </row>
    <row r="20" spans="1:28" s="12" customFormat="1" ht="32.25" customHeight="1">
      <c r="A20" s="250"/>
      <c r="B20" s="7" t="s">
        <v>99</v>
      </c>
      <c r="C20" s="166" t="s">
        <v>100</v>
      </c>
      <c r="D20" s="156"/>
      <c r="E20" s="156"/>
      <c r="F20" s="28" t="s">
        <v>84</v>
      </c>
      <c r="G20" s="4" t="s">
        <v>16</v>
      </c>
      <c r="H20" s="8" t="s">
        <v>101</v>
      </c>
      <c r="I20" s="8"/>
      <c r="J20" s="8"/>
      <c r="K20" s="8"/>
      <c r="L20" s="4" t="s">
        <v>102</v>
      </c>
      <c r="M20" s="215" t="s">
        <v>97</v>
      </c>
      <c r="O20" s="41"/>
      <c r="P20" s="41"/>
      <c r="Q20" s="41"/>
      <c r="R20" s="41"/>
      <c r="S20" s="27"/>
      <c r="T20" s="27"/>
      <c r="U20" s="27"/>
      <c r="V20" s="27"/>
      <c r="W20" s="27"/>
      <c r="X20" s="41"/>
      <c r="Y20" s="41"/>
    </row>
    <row r="21" spans="1:28" s="12" customFormat="1" ht="27.75" customHeight="1">
      <c r="A21" s="250"/>
      <c r="B21" s="262" t="s">
        <v>103</v>
      </c>
      <c r="C21" s="264" t="s">
        <v>104</v>
      </c>
      <c r="D21" s="270"/>
      <c r="E21" s="270"/>
      <c r="F21" s="259" t="s">
        <v>84</v>
      </c>
      <c r="G21" s="229" t="s">
        <v>16</v>
      </c>
      <c r="H21" s="269" t="s">
        <v>93</v>
      </c>
      <c r="I21" s="8" t="s">
        <v>105</v>
      </c>
      <c r="J21" s="8" t="s">
        <v>106</v>
      </c>
      <c r="K21" s="8"/>
      <c r="L21" s="4" t="s">
        <v>107</v>
      </c>
      <c r="M21" s="215" t="s">
        <v>97</v>
      </c>
      <c r="O21" s="41"/>
      <c r="P21" s="41"/>
      <c r="Q21" s="41"/>
      <c r="R21" s="41"/>
      <c r="S21" s="27"/>
      <c r="T21" s="27"/>
      <c r="U21" s="27"/>
      <c r="V21" s="27"/>
      <c r="W21" s="27"/>
      <c r="X21" s="41"/>
      <c r="Y21" s="41"/>
    </row>
    <row r="22" spans="1:28" s="12" customFormat="1" ht="27.75" customHeight="1">
      <c r="A22" s="250"/>
      <c r="B22" s="262"/>
      <c r="C22" s="264"/>
      <c r="D22" s="270"/>
      <c r="E22" s="270"/>
      <c r="F22" s="259"/>
      <c r="G22" s="229"/>
      <c r="H22" s="269"/>
      <c r="I22" s="8" t="s">
        <v>105</v>
      </c>
      <c r="J22" s="8" t="s">
        <v>106</v>
      </c>
      <c r="K22" s="8"/>
      <c r="L22" s="4" t="s">
        <v>107</v>
      </c>
      <c r="M22" s="215" t="s">
        <v>97</v>
      </c>
      <c r="O22" s="41"/>
      <c r="P22" s="41"/>
      <c r="Q22" s="41"/>
      <c r="R22" s="41"/>
      <c r="S22" s="27"/>
      <c r="T22" s="27"/>
      <c r="U22" s="27"/>
      <c r="V22" s="27"/>
      <c r="W22" s="27"/>
      <c r="X22" s="41"/>
      <c r="Y22" s="41"/>
    </row>
    <row r="23" spans="1:28" ht="15" customHeight="1">
      <c r="A23" s="250"/>
      <c r="B23" s="162" t="s">
        <v>58</v>
      </c>
      <c r="C23" s="95"/>
      <c r="D23" s="157">
        <v>248129.51199999999</v>
      </c>
      <c r="E23" s="157">
        <v>38891.773040752298</v>
      </c>
      <c r="F23" s="93"/>
      <c r="G23" s="93"/>
      <c r="H23" s="94"/>
      <c r="I23" s="94"/>
      <c r="J23" s="94"/>
      <c r="K23" s="94"/>
      <c r="L23" s="94"/>
      <c r="M23" s="170"/>
      <c r="O23" s="41"/>
      <c r="P23" s="41"/>
      <c r="Q23" s="41"/>
      <c r="R23" s="41"/>
      <c r="S23" s="27"/>
      <c r="T23" s="27"/>
      <c r="U23" s="27"/>
      <c r="V23" s="27"/>
      <c r="W23" s="27"/>
      <c r="X23" s="41"/>
      <c r="Y23" s="41"/>
    </row>
    <row r="24" spans="1:28" ht="25.5" customHeight="1">
      <c r="A24" s="249" t="s">
        <v>108</v>
      </c>
      <c r="B24" s="254" t="s">
        <v>109</v>
      </c>
      <c r="C24" s="255"/>
      <c r="D24" s="258"/>
      <c r="E24" s="258"/>
      <c r="F24" s="265"/>
      <c r="G24" s="265"/>
      <c r="H24" s="90"/>
      <c r="I24" s="90"/>
      <c r="J24" s="90"/>
      <c r="K24" s="90"/>
      <c r="L24" s="90"/>
      <c r="M24" s="152"/>
      <c r="O24" s="41"/>
      <c r="P24" s="41"/>
      <c r="Q24" s="41"/>
      <c r="R24" s="41"/>
      <c r="S24" s="27"/>
      <c r="T24" s="27"/>
      <c r="U24" s="27"/>
      <c r="V24" s="27"/>
      <c r="W24" s="27"/>
      <c r="X24" s="41"/>
      <c r="Y24" s="41"/>
    </row>
    <row r="25" spans="1:28" ht="31.5" customHeight="1">
      <c r="A25" s="250"/>
      <c r="B25" s="7" t="s">
        <v>110</v>
      </c>
      <c r="C25" s="166" t="s">
        <v>111</v>
      </c>
      <c r="D25" s="156">
        <v>47759.816856509497</v>
      </c>
      <c r="E25" s="156">
        <v>7485.8647110516504</v>
      </c>
      <c r="F25" s="28" t="s">
        <v>84</v>
      </c>
      <c r="G25" s="4" t="s">
        <v>16</v>
      </c>
      <c r="H25" s="19" t="s">
        <v>55</v>
      </c>
      <c r="I25" s="8"/>
      <c r="J25" s="8"/>
      <c r="K25" s="4">
        <v>11</v>
      </c>
      <c r="L25" s="4" t="s">
        <v>64</v>
      </c>
      <c r="M25" s="215" t="s">
        <v>97</v>
      </c>
      <c r="O25" s="16"/>
      <c r="P25" s="42"/>
      <c r="Q25" s="42"/>
      <c r="R25" s="42"/>
      <c r="S25" s="42"/>
      <c r="T25" s="87"/>
      <c r="U25" s="42"/>
      <c r="V25" s="42"/>
      <c r="W25" s="42"/>
      <c r="X25" s="42"/>
      <c r="Y25" s="41"/>
    </row>
    <row r="26" spans="1:28" s="12" customFormat="1" ht="34.15" customHeight="1">
      <c r="A26" s="250"/>
      <c r="B26" s="7" t="s">
        <v>112</v>
      </c>
      <c r="C26" s="166" t="s">
        <v>113</v>
      </c>
      <c r="D26" s="156">
        <v>6462.8</v>
      </c>
      <c r="E26" s="156">
        <v>1013</v>
      </c>
      <c r="F26" s="28" t="s">
        <v>84</v>
      </c>
      <c r="G26" s="4" t="s">
        <v>16</v>
      </c>
      <c r="H26" s="19" t="s">
        <v>55</v>
      </c>
      <c r="I26" s="8"/>
      <c r="J26" s="8"/>
      <c r="K26" s="19" t="s">
        <v>78</v>
      </c>
      <c r="L26" s="211" t="s">
        <v>114</v>
      </c>
      <c r="M26" s="171" t="s">
        <v>115</v>
      </c>
      <c r="X26" s="41"/>
      <c r="Y26" s="41"/>
    </row>
    <row r="27" spans="1:28" s="12" customFormat="1" ht="18.95" customHeight="1">
      <c r="A27" s="250"/>
      <c r="B27" s="162" t="s">
        <v>58</v>
      </c>
      <c r="C27" s="7"/>
      <c r="D27" s="157">
        <f>SUM(D25:D26)</f>
        <v>54222.616856509499</v>
      </c>
      <c r="E27" s="157">
        <v>8499</v>
      </c>
      <c r="F27" s="4"/>
      <c r="G27" s="4"/>
      <c r="H27" s="8"/>
      <c r="I27" s="8"/>
      <c r="J27" s="8"/>
      <c r="K27" s="8"/>
      <c r="L27" s="8"/>
      <c r="M27" s="171"/>
      <c r="X27" s="41"/>
      <c r="Y27" s="41"/>
    </row>
    <row r="28" spans="1:28" s="12" customFormat="1" ht="18.95" customHeight="1">
      <c r="A28" s="163" t="s">
        <v>116</v>
      </c>
      <c r="B28" s="162"/>
      <c r="C28" s="7"/>
      <c r="D28" s="157">
        <v>14992.2274635624</v>
      </c>
      <c r="E28" s="157">
        <v>2349.8789127840801</v>
      </c>
      <c r="F28" s="4"/>
      <c r="G28" s="4"/>
      <c r="H28" s="8"/>
      <c r="I28" s="8"/>
      <c r="J28" s="8"/>
      <c r="K28" s="8"/>
      <c r="L28" s="8"/>
      <c r="M28" s="171"/>
      <c r="O28" s="3" t="s">
        <v>117</v>
      </c>
      <c r="P28" s="3" t="s">
        <v>118</v>
      </c>
      <c r="Q28" s="78" t="s">
        <v>119</v>
      </c>
      <c r="R28" s="79" t="s">
        <v>120</v>
      </c>
      <c r="S28" s="246" t="s">
        <v>121</v>
      </c>
      <c r="T28" s="247"/>
      <c r="U28" s="246" t="s">
        <v>122</v>
      </c>
      <c r="V28" s="247"/>
      <c r="W28" s="246" t="s">
        <v>84</v>
      </c>
      <c r="X28" s="247"/>
      <c r="Y28" s="2" t="s">
        <v>123</v>
      </c>
      <c r="Z28" s="7" t="s">
        <v>124</v>
      </c>
      <c r="AA28" s="7" t="s">
        <v>125</v>
      </c>
      <c r="AB28" s="7" t="s">
        <v>126</v>
      </c>
    </row>
    <row r="29" spans="1:28" ht="18.95" customHeight="1">
      <c r="A29" s="163" t="s">
        <v>127</v>
      </c>
      <c r="B29" s="14"/>
      <c r="C29" s="14"/>
      <c r="D29" s="157">
        <v>14992.2274635624</v>
      </c>
      <c r="E29" s="157">
        <v>2349.8789127840801</v>
      </c>
      <c r="F29" s="198"/>
      <c r="G29" s="15"/>
      <c r="H29" s="14"/>
      <c r="I29" s="14"/>
      <c r="J29" s="14"/>
      <c r="K29" s="14"/>
      <c r="L29" s="204"/>
      <c r="M29" s="153"/>
      <c r="O29" s="6" t="s">
        <v>128</v>
      </c>
      <c r="P29" s="20">
        <v>20</v>
      </c>
      <c r="Q29" s="75">
        <f>D50</f>
        <v>449678.550229894</v>
      </c>
      <c r="R29" s="75">
        <f>E50</f>
        <v>70482.531383995898</v>
      </c>
      <c r="S29" s="20">
        <v>7</v>
      </c>
      <c r="T29" s="75">
        <f>SUM(D9,D23,D48)</f>
        <v>380463.70590982202</v>
      </c>
      <c r="U29" s="20"/>
      <c r="V29" s="20"/>
      <c r="W29" s="20">
        <v>13</v>
      </c>
      <c r="X29" s="76">
        <f>SUM(D25:D26,D29)</f>
        <v>69214.844320071905</v>
      </c>
      <c r="Y29" s="7"/>
      <c r="Z29" s="7"/>
      <c r="AA29" s="7"/>
      <c r="AB29" s="7"/>
    </row>
    <row r="30" spans="1:28" ht="28.5" customHeight="1">
      <c r="A30" s="249" t="s">
        <v>129</v>
      </c>
      <c r="B30" s="254" t="s">
        <v>130</v>
      </c>
      <c r="C30" s="255"/>
      <c r="D30" s="98"/>
      <c r="E30" s="93"/>
      <c r="F30" s="93"/>
      <c r="G30" s="93"/>
      <c r="H30" s="94"/>
      <c r="I30" s="94"/>
      <c r="J30" s="94"/>
      <c r="K30" s="94"/>
      <c r="L30" s="94"/>
      <c r="M30" s="170"/>
      <c r="O30" s="6" t="s">
        <v>131</v>
      </c>
      <c r="P30" s="20">
        <v>40</v>
      </c>
      <c r="Q30" s="76">
        <f>D108</f>
        <v>89055.167025000002</v>
      </c>
      <c r="R30" s="76">
        <f>E108</f>
        <v>13539.850890236032</v>
      </c>
      <c r="S30" s="5">
        <v>30</v>
      </c>
      <c r="T30" s="76" t="e">
        <f>SUM(#REF!,D59:D61,D72,D79,D82,D84:D88,D95,D97,D99,D101,D103)</f>
        <v>#REF!</v>
      </c>
      <c r="U30" s="5">
        <v>10</v>
      </c>
      <c r="V30" s="76">
        <f>SUM(D52:D55,D62:D63,D83,D98,D100,D102)</f>
        <v>3880.9036000000001</v>
      </c>
      <c r="W30" s="5"/>
      <c r="X30" s="5"/>
      <c r="Y30" s="7"/>
      <c r="Z30" s="7"/>
      <c r="AA30" s="7"/>
      <c r="AB30" s="7"/>
    </row>
    <row r="31" spans="1:28" ht="32.1" customHeight="1">
      <c r="A31" s="250"/>
      <c r="B31" s="187" t="s">
        <v>132</v>
      </c>
      <c r="C31" s="166" t="s">
        <v>133</v>
      </c>
      <c r="D31" s="156">
        <v>2044.31441521085</v>
      </c>
      <c r="E31" s="156">
        <v>320.42545692959999</v>
      </c>
      <c r="F31" s="28" t="s">
        <v>84</v>
      </c>
      <c r="G31" s="4" t="s">
        <v>16</v>
      </c>
      <c r="H31" s="8" t="s">
        <v>134</v>
      </c>
      <c r="I31" s="4" t="s">
        <v>135</v>
      </c>
      <c r="J31" s="160">
        <v>2034.127</v>
      </c>
      <c r="K31" s="4">
        <v>8</v>
      </c>
      <c r="L31" s="4" t="s">
        <v>96</v>
      </c>
      <c r="M31" s="215" t="s">
        <v>97</v>
      </c>
      <c r="O31" s="6" t="s">
        <v>136</v>
      </c>
      <c r="P31" s="20">
        <v>19</v>
      </c>
      <c r="Q31" s="76">
        <f>'2011 Services'!C7</f>
        <v>30642</v>
      </c>
      <c r="R31" s="76">
        <f>'2011 Services'!D7</f>
        <v>4803</v>
      </c>
      <c r="S31" s="5">
        <v>9</v>
      </c>
      <c r="T31" s="75">
        <f>SUM('2011 Services'!C9:C13,'2011 Services'!C16:C20,'2011 Services'!C22)</f>
        <v>13984.6</v>
      </c>
      <c r="U31" s="5">
        <v>1</v>
      </c>
      <c r="V31" s="5">
        <f>'2011 Services'!C23</f>
        <v>630</v>
      </c>
      <c r="W31" s="3"/>
      <c r="X31" s="5"/>
      <c r="Y31" s="7"/>
      <c r="Z31" s="75">
        <f>'2011 Services'!C14</f>
        <v>1200</v>
      </c>
      <c r="AA31" s="75">
        <f>'2011 Services'!C21</f>
        <v>1200</v>
      </c>
      <c r="AB31" s="75">
        <f>SUM('2011 Services'!C24:C29)</f>
        <v>1465.1</v>
      </c>
    </row>
    <row r="32" spans="1:28" ht="33" customHeight="1">
      <c r="A32" s="250"/>
      <c r="B32" s="187" t="s">
        <v>137</v>
      </c>
      <c r="C32" s="166" t="s">
        <v>138</v>
      </c>
      <c r="D32" s="156">
        <v>1236.5671671918899</v>
      </c>
      <c r="E32" s="156">
        <v>193.81930520249099</v>
      </c>
      <c r="F32" s="28" t="s">
        <v>84</v>
      </c>
      <c r="G32" s="4" t="s">
        <v>16</v>
      </c>
      <c r="H32" s="8" t="s">
        <v>134</v>
      </c>
      <c r="I32" s="4" t="s">
        <v>135</v>
      </c>
      <c r="J32" s="160">
        <v>1219.3779999999999</v>
      </c>
      <c r="K32" s="4">
        <v>8</v>
      </c>
      <c r="L32" s="4" t="s">
        <v>96</v>
      </c>
      <c r="M32" s="215" t="s">
        <v>97</v>
      </c>
      <c r="O32" s="3" t="s">
        <v>139</v>
      </c>
      <c r="P32" s="5">
        <f>SUM(P29:P31)</f>
        <v>79</v>
      </c>
      <c r="Q32" s="76">
        <f>SUM(Q29:Q31)</f>
        <v>569375.71725489397</v>
      </c>
      <c r="R32" s="76">
        <f>SUM(R29:R31)</f>
        <v>88825.382274231932</v>
      </c>
      <c r="S32" s="5"/>
      <c r="T32" s="5"/>
      <c r="U32" s="5"/>
      <c r="V32" s="5"/>
      <c r="W32" s="5"/>
      <c r="X32" s="5"/>
      <c r="Y32" s="7"/>
      <c r="Z32" s="7"/>
      <c r="AA32" s="7"/>
      <c r="AB32" s="7"/>
    </row>
    <row r="33" spans="1:28" ht="36.75" customHeight="1">
      <c r="A33" s="250"/>
      <c r="B33" s="187" t="s">
        <v>140</v>
      </c>
      <c r="C33" s="166" t="s">
        <v>141</v>
      </c>
      <c r="D33" s="156">
        <v>1172.9646972599601</v>
      </c>
      <c r="E33" s="156">
        <v>183.85026602820699</v>
      </c>
      <c r="F33" s="28" t="s">
        <v>84</v>
      </c>
      <c r="G33" s="4" t="s">
        <v>16</v>
      </c>
      <c r="H33" s="8" t="s">
        <v>134</v>
      </c>
      <c r="I33" s="4" t="s">
        <v>135</v>
      </c>
      <c r="J33" s="160">
        <v>1139.0299</v>
      </c>
      <c r="K33" s="4">
        <v>8</v>
      </c>
      <c r="L33" s="4" t="s">
        <v>96</v>
      </c>
      <c r="M33" s="215" t="s">
        <v>97</v>
      </c>
      <c r="O33" s="34"/>
      <c r="P33" s="35"/>
      <c r="Q33" s="35"/>
      <c r="R33" s="46"/>
      <c r="S33" s="27"/>
      <c r="T33" s="27"/>
      <c r="U33" s="84"/>
      <c r="V33" s="84"/>
      <c r="W33" s="85"/>
      <c r="X33" s="41"/>
      <c r="Y33" s="41"/>
    </row>
    <row r="34" spans="1:28" ht="18.75" customHeight="1">
      <c r="A34" s="250"/>
      <c r="B34" s="162" t="s">
        <v>58</v>
      </c>
      <c r="C34" s="14"/>
      <c r="D34" s="157">
        <v>4453.8462796627</v>
      </c>
      <c r="E34" s="157">
        <v>698.09502816029897</v>
      </c>
      <c r="F34" s="4"/>
      <c r="G34" s="4"/>
      <c r="H34" s="19"/>
      <c r="I34" s="19"/>
      <c r="J34" s="19"/>
      <c r="K34" s="19"/>
      <c r="L34" s="97"/>
      <c r="M34" s="170"/>
      <c r="O34" s="3" t="s">
        <v>117</v>
      </c>
      <c r="P34" s="3" t="s">
        <v>128</v>
      </c>
      <c r="Q34" s="3" t="s">
        <v>131</v>
      </c>
      <c r="R34" s="45"/>
      <c r="S34" s="27"/>
      <c r="T34" s="27"/>
      <c r="U34" s="27"/>
      <c r="V34" s="27"/>
      <c r="W34" s="27"/>
      <c r="X34" s="41"/>
      <c r="Y34" s="27">
        <v>1</v>
      </c>
      <c r="Z34" s="44">
        <v>1</v>
      </c>
      <c r="AA34" s="44">
        <v>1</v>
      </c>
      <c r="AB34" s="44">
        <v>6</v>
      </c>
    </row>
    <row r="35" spans="1:28" ht="30.75" customHeight="1">
      <c r="A35" s="249" t="s">
        <v>142</v>
      </c>
      <c r="B35" s="254" t="s">
        <v>143</v>
      </c>
      <c r="C35" s="255"/>
      <c r="D35" s="96"/>
      <c r="E35" s="96"/>
      <c r="F35" s="93"/>
      <c r="G35" s="93"/>
      <c r="H35" s="93"/>
      <c r="I35" s="93"/>
      <c r="J35" s="93"/>
      <c r="K35" s="93"/>
      <c r="L35" s="93"/>
      <c r="M35" s="169"/>
      <c r="O35" s="3" t="s">
        <v>144</v>
      </c>
      <c r="P35" s="50"/>
      <c r="Q35" s="77">
        <v>5</v>
      </c>
      <c r="R35" s="45"/>
      <c r="S35" s="27"/>
      <c r="T35" s="86"/>
      <c r="U35" s="27"/>
      <c r="V35" s="27"/>
      <c r="W35" s="27"/>
      <c r="X35" s="41"/>
      <c r="Y35" s="41"/>
    </row>
    <row r="36" spans="1:28" ht="31.5" customHeight="1">
      <c r="A36" s="250"/>
      <c r="B36" s="7" t="s">
        <v>145</v>
      </c>
      <c r="C36" s="166" t="s">
        <v>146</v>
      </c>
      <c r="D36" s="156">
        <v>1329.8667078118399</v>
      </c>
      <c r="E36" s="156">
        <v>208.44305765075799</v>
      </c>
      <c r="F36" s="28" t="s">
        <v>84</v>
      </c>
      <c r="G36" s="4" t="s">
        <v>16</v>
      </c>
      <c r="H36" s="8" t="s">
        <v>134</v>
      </c>
      <c r="I36" s="8" t="s">
        <v>147</v>
      </c>
      <c r="J36" s="160">
        <v>1255.501</v>
      </c>
      <c r="K36" s="4">
        <v>8</v>
      </c>
      <c r="L36" s="4" t="s">
        <v>96</v>
      </c>
      <c r="M36" s="215" t="s">
        <v>97</v>
      </c>
      <c r="O36" s="22" t="s">
        <v>148</v>
      </c>
      <c r="P36" s="50" t="s">
        <v>149</v>
      </c>
      <c r="Q36" s="77" t="s">
        <v>150</v>
      </c>
      <c r="R36" s="46"/>
      <c r="S36" s="27"/>
      <c r="T36" s="86"/>
      <c r="U36" s="27"/>
      <c r="V36" s="27"/>
      <c r="W36" s="27"/>
      <c r="X36" s="43"/>
      <c r="Y36" s="41"/>
    </row>
    <row r="37" spans="1:28" ht="34.5" customHeight="1">
      <c r="A37" s="250"/>
      <c r="B37" s="7" t="s">
        <v>151</v>
      </c>
      <c r="C37" s="166" t="s">
        <v>152</v>
      </c>
      <c r="D37" s="156">
        <v>2066.8520376889601</v>
      </c>
      <c r="E37" s="156">
        <v>323.95799963776801</v>
      </c>
      <c r="F37" s="28" t="s">
        <v>84</v>
      </c>
      <c r="G37" s="4" t="s">
        <v>16</v>
      </c>
      <c r="H37" s="8" t="s">
        <v>134</v>
      </c>
      <c r="I37" s="8" t="s">
        <v>147</v>
      </c>
      <c r="J37" s="160">
        <v>1876.922</v>
      </c>
      <c r="K37" s="4">
        <v>8</v>
      </c>
      <c r="L37" s="4" t="s">
        <v>96</v>
      </c>
      <c r="M37" s="215" t="s">
        <v>97</v>
      </c>
      <c r="O37" s="3" t="s">
        <v>153</v>
      </c>
      <c r="P37" s="50">
        <v>10</v>
      </c>
      <c r="Q37" s="77" t="s">
        <v>154</v>
      </c>
      <c r="R37" s="46"/>
      <c r="S37" s="27"/>
      <c r="T37" s="27"/>
      <c r="U37" s="86"/>
      <c r="V37" s="86"/>
      <c r="W37" s="27"/>
      <c r="X37" s="41"/>
      <c r="Y37" s="41"/>
    </row>
    <row r="38" spans="1:28" ht="37.5" customHeight="1">
      <c r="A38" s="250"/>
      <c r="B38" s="7" t="s">
        <v>155</v>
      </c>
      <c r="C38" s="166" t="s">
        <v>156</v>
      </c>
      <c r="D38" s="156">
        <v>822.38174202675202</v>
      </c>
      <c r="E38" s="156">
        <v>128.89995956532201</v>
      </c>
      <c r="F38" s="28" t="s">
        <v>84</v>
      </c>
      <c r="G38" s="4" t="s">
        <v>16</v>
      </c>
      <c r="H38" s="8" t="s">
        <v>134</v>
      </c>
      <c r="I38" s="8" t="s">
        <v>147</v>
      </c>
      <c r="J38" s="160">
        <v>805.16399999999999</v>
      </c>
      <c r="K38" s="4">
        <v>8</v>
      </c>
      <c r="L38" s="4" t="s">
        <v>96</v>
      </c>
      <c r="M38" s="215" t="s">
        <v>97</v>
      </c>
      <c r="O38" s="3" t="s">
        <v>157</v>
      </c>
      <c r="P38" s="77">
        <v>1</v>
      </c>
      <c r="Q38" s="77"/>
      <c r="R38" s="46"/>
      <c r="S38" s="27"/>
      <c r="T38" s="27"/>
      <c r="U38" s="27"/>
      <c r="V38" s="27"/>
      <c r="W38" s="27"/>
      <c r="X38" s="41"/>
      <c r="Y38" s="41"/>
    </row>
    <row r="39" spans="1:28" ht="33" customHeight="1">
      <c r="A39" s="250"/>
      <c r="B39" s="7" t="s">
        <v>158</v>
      </c>
      <c r="C39" s="166" t="s">
        <v>159</v>
      </c>
      <c r="D39" s="156">
        <v>887.77664836983399</v>
      </c>
      <c r="E39" s="156">
        <v>139.14994488555399</v>
      </c>
      <c r="F39" s="28" t="s">
        <v>84</v>
      </c>
      <c r="G39" s="4" t="s">
        <v>16</v>
      </c>
      <c r="H39" s="8" t="s">
        <v>134</v>
      </c>
      <c r="I39" s="8" t="s">
        <v>147</v>
      </c>
      <c r="J39" s="160">
        <v>745</v>
      </c>
      <c r="K39" s="4">
        <v>8</v>
      </c>
      <c r="L39" s="4" t="s">
        <v>96</v>
      </c>
      <c r="M39" s="215" t="s">
        <v>97</v>
      </c>
      <c r="O39" s="33"/>
      <c r="P39" s="36"/>
      <c r="Q39" s="36"/>
      <c r="R39" s="46"/>
      <c r="S39" s="27"/>
      <c r="T39" s="27"/>
      <c r="U39" s="27"/>
      <c r="V39" s="27"/>
      <c r="W39" s="27"/>
      <c r="X39" s="41"/>
      <c r="Y39" s="41"/>
    </row>
    <row r="40" spans="1:28" ht="24" customHeight="1">
      <c r="A40" s="250"/>
      <c r="B40" s="162" t="s">
        <v>58</v>
      </c>
      <c r="C40" s="162"/>
      <c r="D40" s="157">
        <v>5106.87713589738</v>
      </c>
      <c r="E40" s="157">
        <v>800.45096173940203</v>
      </c>
      <c r="F40" s="4"/>
      <c r="G40" s="4"/>
      <c r="H40" s="8"/>
      <c r="I40" s="4"/>
      <c r="J40" s="4"/>
      <c r="K40" s="4"/>
      <c r="L40" s="93"/>
      <c r="M40" s="169"/>
      <c r="O40" s="37"/>
      <c r="P40" s="38"/>
      <c r="Q40" s="38"/>
      <c r="R40" s="48"/>
      <c r="S40" s="27"/>
      <c r="T40" s="27"/>
      <c r="U40" s="27"/>
      <c r="V40" s="86"/>
      <c r="W40" s="27"/>
      <c r="X40" s="41"/>
      <c r="Y40" s="41"/>
    </row>
    <row r="41" spans="1:28" ht="25.5" customHeight="1">
      <c r="A41" s="249" t="s">
        <v>160</v>
      </c>
      <c r="B41" s="254" t="s">
        <v>161</v>
      </c>
      <c r="C41" s="255"/>
      <c r="D41" s="96"/>
      <c r="E41" s="96"/>
      <c r="F41" s="93"/>
      <c r="G41" s="93"/>
      <c r="H41" s="93"/>
      <c r="I41" s="93"/>
      <c r="J41" s="93"/>
      <c r="K41" s="93"/>
      <c r="L41" s="93"/>
      <c r="M41" s="169"/>
      <c r="O41" s="41"/>
      <c r="P41" s="41"/>
      <c r="Q41" s="41"/>
      <c r="R41" s="45"/>
      <c r="S41" s="27"/>
      <c r="T41" s="27"/>
      <c r="U41" s="27"/>
      <c r="V41" s="27"/>
      <c r="W41" s="27"/>
      <c r="X41" s="41"/>
      <c r="Y41" s="41"/>
    </row>
    <row r="42" spans="1:28" ht="29.25" customHeight="1">
      <c r="A42" s="241"/>
      <c r="B42" s="7" t="s">
        <v>162</v>
      </c>
      <c r="C42" s="166" t="s">
        <v>163</v>
      </c>
      <c r="D42" s="156">
        <v>2065.2060592350199</v>
      </c>
      <c r="E42" s="156">
        <v>323.70000928448599</v>
      </c>
      <c r="F42" s="28" t="s">
        <v>84</v>
      </c>
      <c r="G42" s="4" t="s">
        <v>16</v>
      </c>
      <c r="H42" s="8" t="s">
        <v>134</v>
      </c>
      <c r="I42" s="8" t="s">
        <v>147</v>
      </c>
      <c r="J42" s="160">
        <v>1978.8059599999999</v>
      </c>
      <c r="K42" s="4">
        <v>8</v>
      </c>
      <c r="L42" s="4" t="s">
        <v>96</v>
      </c>
      <c r="M42" s="215" t="s">
        <v>97</v>
      </c>
      <c r="O42" s="41"/>
      <c r="P42" s="43"/>
      <c r="Q42" s="47"/>
      <c r="R42" s="46"/>
      <c r="S42" s="27"/>
      <c r="T42" s="27"/>
      <c r="U42" s="27"/>
      <c r="V42" s="27"/>
      <c r="W42" s="27"/>
      <c r="X42" s="41"/>
      <c r="Y42" s="41"/>
    </row>
    <row r="43" spans="1:28" ht="27" customHeight="1">
      <c r="A43" s="241"/>
      <c r="B43" s="7" t="s">
        <v>164</v>
      </c>
      <c r="C43" s="166" t="s">
        <v>165</v>
      </c>
      <c r="D43" s="156">
        <v>1740.08814148438</v>
      </c>
      <c r="E43" s="156">
        <v>272.74108800695598</v>
      </c>
      <c r="F43" s="28" t="s">
        <v>84</v>
      </c>
      <c r="G43" s="4" t="s">
        <v>16</v>
      </c>
      <c r="H43" s="8" t="s">
        <v>134</v>
      </c>
      <c r="I43" s="8" t="s">
        <v>147</v>
      </c>
      <c r="J43" s="160">
        <v>1596.01</v>
      </c>
      <c r="K43" s="4">
        <v>8</v>
      </c>
      <c r="L43" s="4" t="s">
        <v>96</v>
      </c>
      <c r="M43" s="215" t="s">
        <v>97</v>
      </c>
      <c r="O43" s="41"/>
      <c r="P43" s="43"/>
      <c r="Q43" s="47"/>
      <c r="R43" s="46"/>
      <c r="S43" s="27"/>
      <c r="T43" s="27"/>
      <c r="U43" s="27"/>
      <c r="V43" s="27"/>
      <c r="W43" s="27"/>
      <c r="X43" s="41"/>
      <c r="Y43" s="41"/>
    </row>
    <row r="44" spans="1:28" ht="27" customHeight="1">
      <c r="A44" s="241"/>
      <c r="B44" s="7" t="s">
        <v>166</v>
      </c>
      <c r="C44" s="166" t="s">
        <v>167</v>
      </c>
      <c r="D44" s="156">
        <v>1626.20984728293</v>
      </c>
      <c r="E44" s="156">
        <v>254.89182559293599</v>
      </c>
      <c r="F44" s="28" t="s">
        <v>84</v>
      </c>
      <c r="G44" s="4" t="s">
        <v>16</v>
      </c>
      <c r="H44" s="8" t="s">
        <v>134</v>
      </c>
      <c r="I44" s="8" t="s">
        <v>147</v>
      </c>
      <c r="J44" s="160">
        <v>1559.3715999999999</v>
      </c>
      <c r="K44" s="4">
        <v>8</v>
      </c>
      <c r="L44" s="4" t="s">
        <v>96</v>
      </c>
      <c r="M44" s="215" t="s">
        <v>97</v>
      </c>
      <c r="O44" s="41"/>
      <c r="P44" s="43"/>
      <c r="Q44" s="47"/>
      <c r="R44" s="46"/>
      <c r="S44" s="27"/>
      <c r="T44" s="27"/>
      <c r="U44" s="27"/>
      <c r="V44" s="27"/>
      <c r="W44" s="27"/>
      <c r="X44" s="41"/>
      <c r="Y44" s="41"/>
    </row>
    <row r="45" spans="1:28" ht="15" customHeight="1">
      <c r="A45" s="241"/>
      <c r="B45" s="162" t="s">
        <v>58</v>
      </c>
      <c r="C45" s="14"/>
      <c r="D45" s="157">
        <v>5431.5040480023399</v>
      </c>
      <c r="E45" s="157">
        <v>851.33292288437895</v>
      </c>
      <c r="F45" s="4"/>
      <c r="G45" s="4"/>
      <c r="H45" s="8"/>
      <c r="I45" s="8"/>
      <c r="J45" s="8"/>
      <c r="K45" s="8"/>
      <c r="L45" s="94"/>
      <c r="M45" s="170"/>
      <c r="O45" s="41"/>
      <c r="P45" s="41"/>
      <c r="Q45" s="41"/>
      <c r="R45" s="45"/>
      <c r="S45" s="27"/>
      <c r="T45" s="27"/>
      <c r="U45" s="27"/>
      <c r="V45" s="27"/>
      <c r="W45" s="27"/>
      <c r="X45" s="41"/>
      <c r="Y45" s="41"/>
    </row>
    <row r="46" spans="1:28" ht="18.95" customHeight="1">
      <c r="A46" s="256" t="s">
        <v>168</v>
      </c>
      <c r="B46" s="256"/>
      <c r="C46" s="256"/>
      <c r="D46" s="256"/>
      <c r="E46" s="256"/>
      <c r="F46" s="257"/>
      <c r="G46" s="257"/>
      <c r="H46" s="256"/>
      <c r="I46" s="256"/>
      <c r="J46" s="256"/>
      <c r="K46" s="256"/>
      <c r="L46" s="206"/>
      <c r="M46" s="151"/>
      <c r="O46" s="41"/>
      <c r="P46" s="41"/>
      <c r="Q46" s="41"/>
      <c r="R46" s="45"/>
      <c r="S46" s="27"/>
      <c r="T46" s="27"/>
      <c r="U46" s="27"/>
      <c r="V46" s="27"/>
      <c r="W46" s="27"/>
      <c r="X46" s="41"/>
      <c r="Y46" s="41"/>
    </row>
    <row r="47" spans="1:28" s="12" customFormat="1" ht="25.5" customHeight="1">
      <c r="A47" s="249" t="s">
        <v>169</v>
      </c>
      <c r="B47" s="25" t="s">
        <v>170</v>
      </c>
      <c r="C47" s="2"/>
      <c r="D47" s="7"/>
      <c r="E47" s="7"/>
      <c r="F47" s="187"/>
      <c r="G47" s="187"/>
      <c r="H47" s="7"/>
      <c r="I47" s="7"/>
      <c r="J47" s="7"/>
      <c r="K47" s="7"/>
      <c r="L47" s="5"/>
      <c r="M47" s="168"/>
      <c r="O47" s="41"/>
      <c r="P47" s="41"/>
      <c r="Q47" s="41"/>
      <c r="R47" s="45"/>
      <c r="S47" s="27"/>
      <c r="T47" s="27"/>
      <c r="U47" s="27"/>
      <c r="V47" s="27"/>
      <c r="W47" s="27"/>
      <c r="X47" s="41"/>
      <c r="Y47" s="41"/>
    </row>
    <row r="48" spans="1:28" s="12" customFormat="1" ht="28.5" customHeight="1">
      <c r="A48" s="249"/>
      <c r="B48" s="7" t="s">
        <v>171</v>
      </c>
      <c r="C48" s="166" t="s">
        <v>172</v>
      </c>
      <c r="D48" s="156">
        <v>2889</v>
      </c>
      <c r="E48" s="156">
        <v>452.82131661442003</v>
      </c>
      <c r="F48" s="28" t="s">
        <v>67</v>
      </c>
      <c r="G48" s="4" t="s">
        <v>72</v>
      </c>
      <c r="H48" s="19" t="s">
        <v>55</v>
      </c>
      <c r="I48" s="19"/>
      <c r="J48" s="19"/>
      <c r="K48" s="19" t="s">
        <v>173</v>
      </c>
      <c r="L48" s="211" t="s">
        <v>64</v>
      </c>
      <c r="M48" s="171"/>
      <c r="O48" s="41"/>
      <c r="P48" s="41"/>
      <c r="Q48" s="41"/>
      <c r="R48" s="41"/>
      <c r="S48" s="27"/>
      <c r="T48" s="27"/>
      <c r="U48" s="27"/>
      <c r="V48" s="27"/>
      <c r="W48" s="27"/>
      <c r="X48" s="41"/>
      <c r="Y48" s="41"/>
    </row>
    <row r="49" spans="1:25" s="12" customFormat="1" ht="24" customHeight="1">
      <c r="A49" s="249"/>
      <c r="B49" s="2" t="s">
        <v>58</v>
      </c>
      <c r="C49" s="7"/>
      <c r="D49" s="157">
        <v>2889</v>
      </c>
      <c r="E49" s="157">
        <v>452.82131661442003</v>
      </c>
      <c r="F49" s="4"/>
      <c r="G49" s="4"/>
      <c r="H49" s="8"/>
      <c r="I49" s="8"/>
      <c r="J49" s="8"/>
      <c r="K49" s="8"/>
      <c r="L49" s="8"/>
      <c r="M49" s="171"/>
      <c r="O49" s="41"/>
      <c r="P49" s="41"/>
      <c r="Q49" s="41"/>
      <c r="R49" s="41"/>
      <c r="S49" s="27"/>
      <c r="T49" s="27"/>
      <c r="U49" s="27"/>
      <c r="V49" s="27"/>
      <c r="W49" s="27"/>
      <c r="X49" s="41"/>
      <c r="Y49" s="41"/>
    </row>
    <row r="50" spans="1:25" s="12" customFormat="1" ht="30" customHeight="1">
      <c r="A50" s="248" t="s">
        <v>174</v>
      </c>
      <c r="B50" s="248"/>
      <c r="C50" s="7"/>
      <c r="D50" s="157">
        <v>449678.550229894</v>
      </c>
      <c r="E50" s="157">
        <v>70482.531383995898</v>
      </c>
      <c r="F50" s="4"/>
      <c r="G50" s="4"/>
      <c r="H50" s="8"/>
      <c r="I50" s="8"/>
      <c r="J50" s="8"/>
      <c r="K50" s="8"/>
      <c r="L50" s="8"/>
      <c r="M50" s="171"/>
      <c r="O50" s="41"/>
      <c r="P50" s="43"/>
      <c r="Q50" s="41"/>
      <c r="R50" s="41"/>
      <c r="S50" s="27"/>
      <c r="T50" s="27"/>
      <c r="U50" s="27"/>
      <c r="V50" s="27"/>
      <c r="W50" s="27"/>
      <c r="X50" s="41"/>
      <c r="Y50" s="41"/>
    </row>
    <row r="51" spans="1:25" ht="18.95" customHeight="1">
      <c r="A51" s="243" t="s">
        <v>175</v>
      </c>
      <c r="B51" s="256"/>
      <c r="C51" s="256"/>
      <c r="D51" s="256"/>
      <c r="E51" s="256"/>
      <c r="F51" s="257"/>
      <c r="G51" s="257"/>
      <c r="H51" s="256"/>
      <c r="I51" s="256"/>
      <c r="J51" s="256"/>
      <c r="K51" s="256"/>
      <c r="L51" s="206"/>
      <c r="M51" s="151"/>
      <c r="O51" s="41"/>
      <c r="P51" s="41"/>
      <c r="Q51" s="41"/>
      <c r="R51" s="41"/>
      <c r="S51" s="27"/>
      <c r="T51" s="27"/>
      <c r="U51" s="27"/>
      <c r="V51" s="27"/>
      <c r="W51" s="27"/>
      <c r="X51" s="41"/>
      <c r="Y51" s="41"/>
    </row>
    <row r="52" spans="1:25" ht="23.25" customHeight="1">
      <c r="A52" s="248" t="s">
        <v>176</v>
      </c>
      <c r="B52" s="7" t="s">
        <v>177</v>
      </c>
      <c r="C52" s="187" t="s">
        <v>178</v>
      </c>
      <c r="D52" s="156">
        <v>300</v>
      </c>
      <c r="E52" s="156">
        <v>47.021943573667699</v>
      </c>
      <c r="F52" s="4" t="s">
        <v>15</v>
      </c>
      <c r="G52" s="4" t="s">
        <v>72</v>
      </c>
      <c r="H52" s="19" t="s">
        <v>55</v>
      </c>
      <c r="I52" s="19"/>
      <c r="J52" s="19"/>
      <c r="K52" s="8" t="s">
        <v>81</v>
      </c>
      <c r="L52" s="211" t="s">
        <v>64</v>
      </c>
      <c r="M52" s="170"/>
      <c r="O52" s="41"/>
      <c r="P52" s="41"/>
      <c r="Q52" s="41"/>
      <c r="R52" s="41"/>
      <c r="S52" s="27"/>
      <c r="T52" s="27"/>
      <c r="U52" s="27"/>
      <c r="V52" s="27"/>
      <c r="W52" s="27"/>
      <c r="X52" s="41"/>
      <c r="Y52" s="41"/>
    </row>
    <row r="53" spans="1:25" ht="21.75" customHeight="1">
      <c r="A53" s="248"/>
      <c r="B53" s="7" t="s">
        <v>179</v>
      </c>
      <c r="C53" s="187" t="s">
        <v>180</v>
      </c>
      <c r="D53" s="156">
        <v>500</v>
      </c>
      <c r="E53" s="156">
        <v>78.369905956112902</v>
      </c>
      <c r="F53" s="4" t="s">
        <v>15</v>
      </c>
      <c r="G53" s="4" t="s">
        <v>72</v>
      </c>
      <c r="H53" s="19" t="s">
        <v>55</v>
      </c>
      <c r="I53" s="19"/>
      <c r="J53" s="19"/>
      <c r="K53" s="8" t="s">
        <v>81</v>
      </c>
      <c r="L53" s="211" t="s">
        <v>64</v>
      </c>
      <c r="M53" s="170"/>
      <c r="O53" s="41"/>
      <c r="P53" s="41"/>
      <c r="Q53" s="41"/>
      <c r="R53" s="41"/>
      <c r="S53" s="27"/>
      <c r="T53" s="27"/>
      <c r="U53" s="27"/>
      <c r="V53" s="27"/>
      <c r="W53" s="27"/>
      <c r="X53" s="41"/>
      <c r="Y53" s="41"/>
    </row>
    <row r="54" spans="1:25" ht="28.5" customHeight="1">
      <c r="A54" s="248"/>
      <c r="B54" s="7" t="s">
        <v>181</v>
      </c>
      <c r="C54" s="187" t="s">
        <v>182</v>
      </c>
      <c r="D54" s="156">
        <v>489</v>
      </c>
      <c r="E54" s="156">
        <v>76.645768025078397</v>
      </c>
      <c r="F54" s="4" t="s">
        <v>15</v>
      </c>
      <c r="G54" s="4" t="s">
        <v>72</v>
      </c>
      <c r="H54" s="19" t="s">
        <v>55</v>
      </c>
      <c r="I54" s="19"/>
      <c r="J54" s="19"/>
      <c r="K54" s="8" t="s">
        <v>88</v>
      </c>
      <c r="L54" s="211" t="s">
        <v>64</v>
      </c>
      <c r="M54" s="170"/>
      <c r="O54" s="41"/>
      <c r="P54" s="41"/>
      <c r="Q54" s="41"/>
      <c r="R54" s="41"/>
      <c r="S54" s="27"/>
      <c r="T54" s="27"/>
      <c r="U54" s="27"/>
      <c r="V54" s="27"/>
      <c r="W54" s="27"/>
      <c r="X54" s="41"/>
      <c r="Y54" s="41"/>
    </row>
    <row r="55" spans="1:25" ht="30.75" customHeight="1">
      <c r="A55" s="248"/>
      <c r="B55" s="7" t="s">
        <v>183</v>
      </c>
      <c r="C55" s="187" t="s">
        <v>184</v>
      </c>
      <c r="D55" s="155">
        <v>483</v>
      </c>
      <c r="E55" s="156">
        <v>75.705329153605007</v>
      </c>
      <c r="F55" s="4" t="s">
        <v>15</v>
      </c>
      <c r="G55" s="4" t="s">
        <v>72</v>
      </c>
      <c r="H55" s="19" t="s">
        <v>55</v>
      </c>
      <c r="I55" s="159"/>
      <c r="J55" s="159"/>
      <c r="K55" s="54" t="s">
        <v>81</v>
      </c>
      <c r="L55" s="211" t="s">
        <v>64</v>
      </c>
      <c r="M55" s="170"/>
      <c r="O55" s="41"/>
      <c r="P55" s="41"/>
      <c r="Q55" s="41"/>
      <c r="R55" s="41"/>
      <c r="S55" s="27"/>
      <c r="T55" s="27"/>
      <c r="U55" s="27"/>
      <c r="V55" s="27"/>
      <c r="W55" s="27"/>
      <c r="X55" s="41"/>
      <c r="Y55" s="41"/>
    </row>
    <row r="56" spans="1:25" ht="24" customHeight="1">
      <c r="A56" s="248"/>
      <c r="B56" s="162" t="s">
        <v>58</v>
      </c>
      <c r="C56" s="7"/>
      <c r="D56" s="157">
        <v>1772</v>
      </c>
      <c r="E56" s="157">
        <v>277.74294670846399</v>
      </c>
      <c r="F56" s="4"/>
      <c r="G56" s="4"/>
      <c r="H56" s="8"/>
      <c r="I56" s="8"/>
      <c r="J56" s="8"/>
      <c r="K56" s="8"/>
      <c r="L56" s="94"/>
      <c r="M56" s="170"/>
      <c r="O56" s="43"/>
      <c r="P56" s="41"/>
      <c r="Q56" s="41"/>
      <c r="R56" s="41"/>
      <c r="S56" s="27"/>
      <c r="T56" s="27"/>
      <c r="U56" s="27"/>
      <c r="V56" s="27"/>
      <c r="W56" s="27"/>
      <c r="X56" s="41"/>
      <c r="Y56" s="41"/>
    </row>
    <row r="57" spans="1:25" ht="15" customHeight="1">
      <c r="A57" s="248"/>
      <c r="B57" s="7"/>
      <c r="C57" s="7"/>
      <c r="D57" s="156"/>
      <c r="E57" s="156"/>
      <c r="F57" s="4"/>
      <c r="G57" s="4"/>
      <c r="H57" s="8"/>
      <c r="I57" s="8"/>
      <c r="J57" s="8"/>
      <c r="K57" s="8"/>
      <c r="L57" s="94"/>
      <c r="M57" s="170"/>
      <c r="O57" s="41"/>
      <c r="P57" s="41"/>
      <c r="Q57" s="41"/>
      <c r="R57" s="41"/>
      <c r="S57" s="27"/>
      <c r="T57" s="27"/>
      <c r="U57" s="27"/>
      <c r="V57" s="27"/>
      <c r="W57" s="27"/>
      <c r="X57" s="41"/>
      <c r="Y57" s="41"/>
    </row>
    <row r="58" spans="1:25" s="12" customFormat="1" ht="18.95" customHeight="1">
      <c r="A58" s="251" t="s">
        <v>185</v>
      </c>
      <c r="B58" s="52" t="s">
        <v>186</v>
      </c>
      <c r="C58" s="53"/>
      <c r="D58" s="155"/>
      <c r="E58" s="155"/>
      <c r="F58" s="28"/>
      <c r="G58" s="28"/>
      <c r="H58" s="54"/>
      <c r="I58" s="54"/>
      <c r="J58" s="54"/>
      <c r="K58" s="54"/>
      <c r="L58" s="54"/>
      <c r="M58" s="173"/>
      <c r="O58" s="41"/>
      <c r="P58" s="41"/>
      <c r="Q58" s="41"/>
      <c r="R58" s="41"/>
      <c r="S58" s="27"/>
      <c r="T58" s="27"/>
      <c r="U58" s="27"/>
      <c r="V58" s="27"/>
      <c r="W58" s="27"/>
      <c r="X58" s="41"/>
      <c r="Y58" s="41"/>
    </row>
    <row r="59" spans="1:25" s="57" customFormat="1" ht="45.75" customHeight="1">
      <c r="A59" s="252"/>
      <c r="B59" s="55" t="s">
        <v>187</v>
      </c>
      <c r="C59" s="189" t="s">
        <v>188</v>
      </c>
      <c r="D59" s="155">
        <v>1591.59</v>
      </c>
      <c r="E59" s="155">
        <v>249.46551724137899</v>
      </c>
      <c r="F59" s="28" t="s">
        <v>189</v>
      </c>
      <c r="G59" s="28" t="s">
        <v>72</v>
      </c>
      <c r="H59" s="70">
        <v>2011.12</v>
      </c>
      <c r="I59" s="69"/>
      <c r="J59" s="161"/>
      <c r="K59" s="69">
        <v>4</v>
      </c>
      <c r="L59" s="69" t="s">
        <v>57</v>
      </c>
      <c r="M59" s="203" t="s">
        <v>190</v>
      </c>
      <c r="N59" s="56"/>
      <c r="S59" s="56"/>
      <c r="T59" s="56"/>
      <c r="U59" s="56"/>
      <c r="V59" s="56"/>
      <c r="W59" s="56"/>
      <c r="X59" s="45"/>
      <c r="Y59" s="45"/>
    </row>
    <row r="60" spans="1:25" s="57" customFormat="1" ht="82.5" customHeight="1">
      <c r="A60" s="252"/>
      <c r="B60" s="55" t="s">
        <v>191</v>
      </c>
      <c r="C60" s="189" t="s">
        <v>192</v>
      </c>
      <c r="D60" s="155">
        <v>834.18</v>
      </c>
      <c r="E60" s="155">
        <v>130.74921630093999</v>
      </c>
      <c r="F60" s="28" t="s">
        <v>189</v>
      </c>
      <c r="G60" s="28" t="s">
        <v>72</v>
      </c>
      <c r="H60" s="70">
        <v>2011.12</v>
      </c>
      <c r="I60" s="69"/>
      <c r="J60" s="161"/>
      <c r="K60" s="69">
        <v>4</v>
      </c>
      <c r="L60" s="69" t="s">
        <v>57</v>
      </c>
      <c r="M60" s="203" t="s">
        <v>193</v>
      </c>
      <c r="N60" s="56"/>
      <c r="S60" s="56"/>
      <c r="T60" s="56"/>
      <c r="U60" s="56"/>
      <c r="V60" s="56"/>
      <c r="W60" s="56"/>
      <c r="X60" s="45"/>
      <c r="Y60" s="45"/>
    </row>
    <row r="61" spans="1:25" s="57" customFormat="1" ht="38.25" customHeight="1">
      <c r="A61" s="252"/>
      <c r="B61" s="55" t="s">
        <v>194</v>
      </c>
      <c r="C61" s="189" t="s">
        <v>195</v>
      </c>
      <c r="D61" s="155">
        <v>1148.8</v>
      </c>
      <c r="E61" s="155">
        <v>180.06269592476499</v>
      </c>
      <c r="F61" s="28" t="s">
        <v>189</v>
      </c>
      <c r="G61" s="28" t="s">
        <v>72</v>
      </c>
      <c r="H61" s="70">
        <v>2011.12</v>
      </c>
      <c r="I61" s="69"/>
      <c r="J61" s="69"/>
      <c r="K61" s="69" t="s">
        <v>196</v>
      </c>
      <c r="L61" s="69" t="s">
        <v>57</v>
      </c>
      <c r="M61" s="203" t="s">
        <v>197</v>
      </c>
      <c r="N61" s="56"/>
      <c r="S61" s="56"/>
      <c r="T61" s="56"/>
      <c r="U61" s="56"/>
      <c r="V61" s="56"/>
      <c r="W61" s="56"/>
      <c r="X61" s="45"/>
      <c r="Y61" s="45"/>
    </row>
    <row r="62" spans="1:25" s="57" customFormat="1" ht="66" customHeight="1">
      <c r="A62" s="252"/>
      <c r="B62" s="55" t="s">
        <v>198</v>
      </c>
      <c r="C62" s="189" t="s">
        <v>199</v>
      </c>
      <c r="D62" s="155">
        <v>197.96</v>
      </c>
      <c r="E62" s="155">
        <v>31.028213166144202</v>
      </c>
      <c r="F62" s="28" t="s">
        <v>15</v>
      </c>
      <c r="G62" s="28" t="s">
        <v>72</v>
      </c>
      <c r="H62" s="70">
        <v>2011.12</v>
      </c>
      <c r="I62" s="69"/>
      <c r="J62" s="69"/>
      <c r="K62" s="69">
        <v>3</v>
      </c>
      <c r="L62" s="69" t="s">
        <v>57</v>
      </c>
      <c r="M62" s="203" t="s">
        <v>200</v>
      </c>
      <c r="N62" s="56"/>
      <c r="S62" s="56"/>
      <c r="T62" s="56"/>
      <c r="U62" s="56"/>
      <c r="V62" s="56"/>
      <c r="W62" s="56"/>
      <c r="X62" s="45"/>
      <c r="Y62" s="45"/>
    </row>
    <row r="63" spans="1:25" s="57" customFormat="1" ht="79.5" customHeight="1">
      <c r="A63" s="253"/>
      <c r="B63" s="55" t="s">
        <v>201</v>
      </c>
      <c r="C63" s="189" t="s">
        <v>202</v>
      </c>
      <c r="D63" s="155">
        <v>299.39999999999998</v>
      </c>
      <c r="E63" s="155">
        <v>46.927899686520398</v>
      </c>
      <c r="F63" s="28" t="s">
        <v>15</v>
      </c>
      <c r="G63" s="28" t="s">
        <v>72</v>
      </c>
      <c r="H63" s="70">
        <v>2011.12</v>
      </c>
      <c r="I63" s="69"/>
      <c r="J63" s="69"/>
      <c r="K63" s="69">
        <v>3</v>
      </c>
      <c r="L63" s="69" t="s">
        <v>57</v>
      </c>
      <c r="M63" s="203" t="s">
        <v>203</v>
      </c>
      <c r="N63" s="56"/>
      <c r="S63" s="56"/>
      <c r="T63" s="56"/>
      <c r="U63" s="56"/>
      <c r="V63" s="56"/>
      <c r="W63" s="56"/>
      <c r="X63" s="45"/>
      <c r="Y63" s="45"/>
    </row>
    <row r="64" spans="1:25" s="57" customFormat="1" ht="24.75" customHeight="1">
      <c r="A64" s="252"/>
      <c r="B64" s="53" t="s">
        <v>58</v>
      </c>
      <c r="C64" s="100"/>
      <c r="D64" s="158">
        <v>4071.93</v>
      </c>
      <c r="E64" s="158">
        <v>638.23354231974895</v>
      </c>
      <c r="F64" s="28"/>
      <c r="G64" s="92"/>
      <c r="H64" s="101"/>
      <c r="I64" s="101"/>
      <c r="J64" s="101"/>
      <c r="K64" s="101"/>
      <c r="L64" s="101"/>
      <c r="M64" s="172"/>
      <c r="N64" s="56"/>
      <c r="S64" s="56"/>
      <c r="T64" s="56"/>
      <c r="U64" s="56"/>
      <c r="V64" s="56"/>
      <c r="W64" s="56"/>
      <c r="X64" s="45"/>
      <c r="Y64" s="45"/>
    </row>
    <row r="65" spans="1:25" s="57" customFormat="1" ht="25.5" customHeight="1">
      <c r="A65" s="253"/>
      <c r="B65" s="52" t="s">
        <v>204</v>
      </c>
      <c r="C65" s="53"/>
      <c r="D65" s="155"/>
      <c r="E65" s="155"/>
      <c r="F65" s="28"/>
      <c r="G65" s="28"/>
      <c r="H65" s="54"/>
      <c r="I65" s="54"/>
      <c r="J65" s="54"/>
      <c r="K65" s="54"/>
      <c r="L65" s="54"/>
      <c r="M65" s="173"/>
      <c r="N65" s="56"/>
      <c r="S65" s="56"/>
      <c r="T65" s="56"/>
      <c r="U65" s="56"/>
      <c r="V65" s="56"/>
      <c r="W65" s="56"/>
      <c r="X65" s="45"/>
      <c r="Y65" s="45"/>
    </row>
    <row r="66" spans="1:25" s="57" customFormat="1" ht="39.950000000000003" customHeight="1">
      <c r="A66" s="252"/>
      <c r="B66" s="55" t="s">
        <v>205</v>
      </c>
      <c r="C66" s="189" t="s">
        <v>206</v>
      </c>
      <c r="D66" s="155">
        <v>3561.6</v>
      </c>
      <c r="E66" s="155">
        <v>558.24451410658298</v>
      </c>
      <c r="F66" s="28" t="s">
        <v>189</v>
      </c>
      <c r="G66" s="28" t="s">
        <v>54</v>
      </c>
      <c r="H66" s="19" t="s">
        <v>55</v>
      </c>
      <c r="I66" s="70"/>
      <c r="J66" s="70"/>
      <c r="K66" s="69">
        <v>4</v>
      </c>
      <c r="L66" s="211" t="s">
        <v>64</v>
      </c>
      <c r="M66" s="203" t="s">
        <v>190</v>
      </c>
      <c r="N66" s="56"/>
      <c r="S66" s="56"/>
      <c r="T66" s="56"/>
      <c r="U66" s="56"/>
      <c r="V66" s="56"/>
      <c r="W66" s="56"/>
      <c r="X66" s="45"/>
      <c r="Y66" s="45"/>
    </row>
    <row r="67" spans="1:25" s="57" customFormat="1" ht="65.25" customHeight="1">
      <c r="A67" s="252"/>
      <c r="B67" s="55" t="s">
        <v>207</v>
      </c>
      <c r="C67" s="189" t="s">
        <v>208</v>
      </c>
      <c r="D67" s="155">
        <v>4041.2</v>
      </c>
      <c r="E67" s="155">
        <v>633.41692789968704</v>
      </c>
      <c r="F67" s="28" t="s">
        <v>189</v>
      </c>
      <c r="G67" s="28" t="s">
        <v>54</v>
      </c>
      <c r="H67" s="19" t="s">
        <v>55</v>
      </c>
      <c r="I67" s="70"/>
      <c r="J67" s="70"/>
      <c r="K67" s="69">
        <v>4</v>
      </c>
      <c r="L67" s="211" t="s">
        <v>64</v>
      </c>
      <c r="M67" s="203" t="s">
        <v>209</v>
      </c>
      <c r="N67" s="56"/>
      <c r="S67" s="56"/>
      <c r="T67" s="56"/>
      <c r="U67" s="56"/>
      <c r="V67" s="56"/>
      <c r="W67" s="56"/>
      <c r="X67" s="45"/>
      <c r="Y67" s="45"/>
    </row>
    <row r="68" spans="1:25" s="57" customFormat="1" ht="39.75" customHeight="1">
      <c r="A68" s="252"/>
      <c r="B68" s="55" t="s">
        <v>210</v>
      </c>
      <c r="C68" s="189" t="s">
        <v>211</v>
      </c>
      <c r="D68" s="155">
        <v>5519.7</v>
      </c>
      <c r="E68" s="155">
        <v>865.15673981191196</v>
      </c>
      <c r="F68" s="28" t="s">
        <v>189</v>
      </c>
      <c r="G68" s="28" t="s">
        <v>54</v>
      </c>
      <c r="H68" s="19" t="s">
        <v>55</v>
      </c>
      <c r="I68" s="69"/>
      <c r="J68" s="69"/>
      <c r="K68" s="69">
        <v>8</v>
      </c>
      <c r="L68" s="211" t="s">
        <v>64</v>
      </c>
      <c r="M68" s="203" t="s">
        <v>212</v>
      </c>
      <c r="N68" s="56"/>
      <c r="S68" s="56"/>
      <c r="T68" s="56"/>
      <c r="U68" s="56"/>
      <c r="V68" s="56"/>
      <c r="W68" s="56"/>
      <c r="X68" s="45"/>
      <c r="Y68" s="45"/>
    </row>
    <row r="69" spans="1:25" s="57" customFormat="1" ht="68.25" customHeight="1">
      <c r="A69" s="252"/>
      <c r="B69" s="55" t="s">
        <v>213</v>
      </c>
      <c r="C69" s="192" t="s">
        <v>214</v>
      </c>
      <c r="D69" s="155">
        <v>2260.3000000000002</v>
      </c>
      <c r="E69" s="155">
        <v>354.27899686520402</v>
      </c>
      <c r="F69" s="28" t="s">
        <v>189</v>
      </c>
      <c r="G69" s="28" t="s">
        <v>72</v>
      </c>
      <c r="H69" s="19" t="s">
        <v>55</v>
      </c>
      <c r="I69" s="69"/>
      <c r="J69" s="69"/>
      <c r="K69" s="69">
        <v>3</v>
      </c>
      <c r="L69" s="211" t="s">
        <v>64</v>
      </c>
      <c r="M69" s="203" t="s">
        <v>215</v>
      </c>
      <c r="N69" s="56"/>
      <c r="P69" s="80"/>
      <c r="S69" s="56"/>
      <c r="T69" s="56"/>
      <c r="U69" s="56"/>
      <c r="V69" s="56"/>
      <c r="W69" s="56"/>
      <c r="X69" s="45"/>
      <c r="Y69" s="45"/>
    </row>
    <row r="70" spans="1:25" s="57" customFormat="1" ht="75" customHeight="1">
      <c r="A70" s="252"/>
      <c r="B70" s="55" t="s">
        <v>216</v>
      </c>
      <c r="C70" s="192" t="s">
        <v>217</v>
      </c>
      <c r="D70" s="155">
        <v>2791.9</v>
      </c>
      <c r="E70" s="155">
        <v>437.60188087774299</v>
      </c>
      <c r="F70" s="28" t="s">
        <v>189</v>
      </c>
      <c r="G70" s="28" t="s">
        <v>72</v>
      </c>
      <c r="H70" s="19" t="s">
        <v>55</v>
      </c>
      <c r="I70" s="69"/>
      <c r="J70" s="69"/>
      <c r="K70" s="69">
        <v>2</v>
      </c>
      <c r="L70" s="211" t="s">
        <v>64</v>
      </c>
      <c r="M70" s="203" t="s">
        <v>218</v>
      </c>
      <c r="N70" s="56"/>
      <c r="S70" s="56"/>
      <c r="T70" s="56"/>
      <c r="U70" s="56"/>
      <c r="V70" s="56"/>
      <c r="W70" s="56"/>
      <c r="X70" s="45"/>
      <c r="Y70" s="45"/>
    </row>
    <row r="71" spans="1:25" s="57" customFormat="1" ht="48" customHeight="1">
      <c r="A71" s="252"/>
      <c r="B71" s="55" t="s">
        <v>219</v>
      </c>
      <c r="C71" s="192" t="s">
        <v>220</v>
      </c>
      <c r="D71" s="155">
        <v>3839.6</v>
      </c>
      <c r="E71" s="155">
        <v>601.81818181818198</v>
      </c>
      <c r="F71" s="28" t="s">
        <v>189</v>
      </c>
      <c r="G71" s="28" t="s">
        <v>54</v>
      </c>
      <c r="H71" s="70">
        <v>2011.7</v>
      </c>
      <c r="I71" s="69"/>
      <c r="J71" s="69"/>
      <c r="K71" s="69">
        <v>2</v>
      </c>
      <c r="L71" s="211" t="s">
        <v>64</v>
      </c>
      <c r="M71" s="203" t="s">
        <v>221</v>
      </c>
      <c r="N71" s="56"/>
      <c r="S71" s="56"/>
      <c r="T71" s="56"/>
      <c r="U71" s="56"/>
      <c r="V71" s="56"/>
      <c r="W71" s="56"/>
      <c r="X71" s="45"/>
      <c r="Y71" s="45"/>
    </row>
    <row r="72" spans="1:25" s="57" customFormat="1" ht="18" customHeight="1">
      <c r="A72" s="252"/>
      <c r="B72" s="53" t="s">
        <v>58</v>
      </c>
      <c r="C72" s="193"/>
      <c r="D72" s="158">
        <v>22014.3</v>
      </c>
      <c r="E72" s="158">
        <v>3450.5172413793098</v>
      </c>
      <c r="F72" s="92"/>
      <c r="G72" s="92"/>
      <c r="H72" s="54"/>
      <c r="I72" s="101"/>
      <c r="J72" s="101"/>
      <c r="K72" s="101"/>
      <c r="L72" s="101"/>
      <c r="M72" s="172"/>
      <c r="N72" s="56"/>
      <c r="S72" s="56"/>
      <c r="T72" s="56"/>
      <c r="U72" s="56"/>
      <c r="V72" s="56"/>
      <c r="W72" s="56"/>
      <c r="X72" s="45"/>
      <c r="Y72" s="45"/>
    </row>
    <row r="73" spans="1:25" s="57" customFormat="1" ht="18.95" customHeight="1">
      <c r="A73" s="253"/>
      <c r="B73" s="52" t="s">
        <v>222</v>
      </c>
      <c r="C73" s="193"/>
      <c r="D73" s="155"/>
      <c r="E73" s="155"/>
      <c r="F73" s="28"/>
      <c r="G73" s="28"/>
      <c r="H73" s="54"/>
      <c r="I73" s="54"/>
      <c r="J73" s="54"/>
      <c r="K73" s="54"/>
      <c r="L73" s="54"/>
      <c r="M73" s="173"/>
      <c r="N73" s="56"/>
      <c r="O73" s="45"/>
      <c r="P73" s="45"/>
      <c r="Q73" s="45"/>
      <c r="R73" s="45"/>
      <c r="S73" s="56"/>
      <c r="T73" s="56"/>
      <c r="U73" s="56"/>
      <c r="V73" s="56"/>
      <c r="W73" s="56"/>
      <c r="X73" s="45"/>
      <c r="Y73" s="45"/>
    </row>
    <row r="74" spans="1:25" s="72" customFormat="1" ht="54.75" customHeight="1">
      <c r="A74" s="252"/>
      <c r="B74" s="55" t="s">
        <v>223</v>
      </c>
      <c r="C74" s="189" t="s">
        <v>224</v>
      </c>
      <c r="D74" s="155">
        <v>2753.79</v>
      </c>
      <c r="E74" s="155">
        <v>431.62852664576798</v>
      </c>
      <c r="F74" s="28" t="s">
        <v>189</v>
      </c>
      <c r="G74" s="28" t="s">
        <v>72</v>
      </c>
      <c r="H74" s="70">
        <v>2011.5</v>
      </c>
      <c r="I74" s="161" t="s">
        <v>98</v>
      </c>
      <c r="J74" s="161">
        <v>2468</v>
      </c>
      <c r="K74" s="69">
        <v>4</v>
      </c>
      <c r="L74" s="4" t="s">
        <v>96</v>
      </c>
      <c r="M74" s="203" t="s">
        <v>225</v>
      </c>
      <c r="N74" s="71"/>
      <c r="S74" s="71"/>
      <c r="T74" s="71"/>
      <c r="U74" s="71"/>
      <c r="V74" s="71"/>
      <c r="W74" s="71"/>
      <c r="X74" s="73"/>
      <c r="Y74" s="73"/>
    </row>
    <row r="75" spans="1:25" s="72" customFormat="1" ht="67.5" customHeight="1">
      <c r="A75" s="252"/>
      <c r="B75" s="55" t="s">
        <v>226</v>
      </c>
      <c r="C75" s="189" t="s">
        <v>227</v>
      </c>
      <c r="D75" s="155">
        <v>1020.77</v>
      </c>
      <c r="E75" s="155">
        <v>159.99529780564299</v>
      </c>
      <c r="F75" s="28" t="s">
        <v>189</v>
      </c>
      <c r="G75" s="28" t="s">
        <v>72</v>
      </c>
      <c r="H75" s="70">
        <v>2011.5</v>
      </c>
      <c r="I75" s="161" t="s">
        <v>98</v>
      </c>
      <c r="J75" s="161">
        <v>2000</v>
      </c>
      <c r="K75" s="69">
        <v>4</v>
      </c>
      <c r="L75" s="4" t="s">
        <v>96</v>
      </c>
      <c r="M75" s="203" t="s">
        <v>228</v>
      </c>
      <c r="N75" s="71"/>
      <c r="S75" s="71"/>
      <c r="T75" s="71"/>
      <c r="U75" s="71"/>
      <c r="V75" s="71"/>
      <c r="W75" s="71"/>
      <c r="X75" s="73"/>
      <c r="Y75" s="73"/>
    </row>
    <row r="76" spans="1:25" s="57" customFormat="1" ht="42" customHeight="1">
      <c r="A76" s="252"/>
      <c r="B76" s="55" t="s">
        <v>229</v>
      </c>
      <c r="C76" s="189" t="s">
        <v>230</v>
      </c>
      <c r="D76" s="155">
        <v>5631.5</v>
      </c>
      <c r="E76" s="155">
        <v>882.68025078369897</v>
      </c>
      <c r="F76" s="28" t="s">
        <v>189</v>
      </c>
      <c r="G76" s="28" t="s">
        <v>54</v>
      </c>
      <c r="H76" s="70" t="s">
        <v>231</v>
      </c>
      <c r="I76" s="70"/>
      <c r="J76" s="70"/>
      <c r="K76" s="69">
        <v>6</v>
      </c>
      <c r="L76" s="4" t="s">
        <v>74</v>
      </c>
      <c r="M76" s="203" t="s">
        <v>232</v>
      </c>
      <c r="N76" s="56"/>
      <c r="S76" s="56"/>
      <c r="T76" s="56"/>
      <c r="U76" s="56"/>
      <c r="V76" s="56"/>
      <c r="W76" s="56"/>
      <c r="X76" s="45"/>
      <c r="Y76" s="45"/>
    </row>
    <row r="77" spans="1:25" s="57" customFormat="1" ht="69.75" customHeight="1">
      <c r="A77" s="252"/>
      <c r="B77" s="55" t="s">
        <v>233</v>
      </c>
      <c r="C77" s="189" t="s">
        <v>234</v>
      </c>
      <c r="D77" s="155">
        <v>1336.75</v>
      </c>
      <c r="E77" s="155">
        <v>209.52194357366801</v>
      </c>
      <c r="F77" s="28" t="s">
        <v>189</v>
      </c>
      <c r="G77" s="28" t="s">
        <v>72</v>
      </c>
      <c r="H77" s="19" t="s">
        <v>55</v>
      </c>
      <c r="I77" s="69"/>
      <c r="J77" s="69"/>
      <c r="K77" s="69">
        <v>4</v>
      </c>
      <c r="L77" s="211" t="s">
        <v>64</v>
      </c>
      <c r="M77" s="203" t="s">
        <v>235</v>
      </c>
      <c r="N77" s="56"/>
      <c r="S77" s="56"/>
      <c r="T77" s="56"/>
      <c r="U77" s="56"/>
      <c r="V77" s="56"/>
      <c r="W77" s="56"/>
      <c r="X77" s="45"/>
      <c r="Y77" s="45"/>
    </row>
    <row r="78" spans="1:25" s="57" customFormat="1" ht="91.9" customHeight="1">
      <c r="A78" s="252"/>
      <c r="B78" s="55" t="s">
        <v>236</v>
      </c>
      <c r="C78" s="189" t="s">
        <v>237</v>
      </c>
      <c r="D78" s="155">
        <v>1375</v>
      </c>
      <c r="E78" s="155">
        <v>215.51724137931001</v>
      </c>
      <c r="F78" s="28" t="s">
        <v>189</v>
      </c>
      <c r="G78" s="28" t="s">
        <v>72</v>
      </c>
      <c r="H78" s="19" t="s">
        <v>55</v>
      </c>
      <c r="I78" s="69"/>
      <c r="J78" s="69"/>
      <c r="K78" s="69">
        <v>2</v>
      </c>
      <c r="L78" s="211" t="s">
        <v>64</v>
      </c>
      <c r="M78" s="203" t="s">
        <v>238</v>
      </c>
      <c r="N78" s="56"/>
      <c r="S78" s="56"/>
      <c r="T78" s="56"/>
      <c r="U78" s="56"/>
      <c r="V78" s="56"/>
      <c r="W78" s="56"/>
      <c r="X78" s="45"/>
      <c r="Y78" s="45"/>
    </row>
    <row r="79" spans="1:25" s="57" customFormat="1" ht="23.25" customHeight="1">
      <c r="A79" s="252"/>
      <c r="B79" s="53" t="s">
        <v>58</v>
      </c>
      <c r="C79" s="193"/>
      <c r="D79" s="158">
        <f>SUM(D74:D78)</f>
        <v>12117.81</v>
      </c>
      <c r="E79" s="158">
        <f>SUM(E74:E78)</f>
        <v>1899.3432601880879</v>
      </c>
      <c r="F79" s="92"/>
      <c r="G79" s="92"/>
      <c r="H79" s="101"/>
      <c r="I79" s="101"/>
      <c r="J79" s="101"/>
      <c r="K79" s="101"/>
      <c r="L79" s="101"/>
      <c r="M79" s="172"/>
      <c r="N79" s="56"/>
      <c r="S79" s="56"/>
      <c r="T79" s="56"/>
      <c r="U79" s="56"/>
      <c r="V79" s="56"/>
      <c r="W79" s="56"/>
      <c r="X79" s="45"/>
      <c r="Y79" s="45"/>
    </row>
    <row r="80" spans="1:25" ht="33" customHeight="1">
      <c r="A80" s="252"/>
      <c r="B80" s="52" t="s">
        <v>239</v>
      </c>
      <c r="C80" s="192"/>
      <c r="D80" s="158">
        <f>SUM(D64,D72,D79)</f>
        <v>38204.04</v>
      </c>
      <c r="E80" s="158">
        <f>SUM(E64,E72,E79)</f>
        <v>5988.0940438871467</v>
      </c>
      <c r="F80" s="92"/>
      <c r="G80" s="92"/>
      <c r="H80" s="101"/>
      <c r="I80" s="101"/>
      <c r="J80" s="101"/>
      <c r="K80" s="101"/>
      <c r="L80" s="101"/>
      <c r="M80" s="172"/>
      <c r="S80" s="27"/>
      <c r="T80" s="27"/>
      <c r="U80" s="27"/>
      <c r="V80" s="27"/>
      <c r="W80" s="27"/>
      <c r="X80" s="41"/>
      <c r="Y80" s="41"/>
    </row>
    <row r="81" spans="1:25" s="12" customFormat="1" ht="18.95" customHeight="1">
      <c r="A81" s="260" t="s">
        <v>240</v>
      </c>
      <c r="B81" s="18" t="s">
        <v>241</v>
      </c>
      <c r="C81" s="187"/>
      <c r="D81" s="157"/>
      <c r="E81" s="157"/>
      <c r="F81" s="4"/>
      <c r="G81" s="4"/>
      <c r="H81" s="8"/>
      <c r="I81" s="8"/>
      <c r="J81" s="8"/>
      <c r="K81" s="8"/>
      <c r="L81" s="8"/>
      <c r="M81" s="205"/>
      <c r="S81" s="27"/>
      <c r="T81" s="27"/>
      <c r="U81" s="27"/>
      <c r="V81" s="27"/>
      <c r="W81" s="27"/>
      <c r="X81" s="41"/>
      <c r="Y81" s="41"/>
    </row>
    <row r="82" spans="1:25" ht="100.5" customHeight="1">
      <c r="A82" s="261"/>
      <c r="B82" s="55" t="s">
        <v>242</v>
      </c>
      <c r="C82" s="192" t="s">
        <v>243</v>
      </c>
      <c r="D82" s="155">
        <v>6522.52</v>
      </c>
      <c r="E82" s="155">
        <f t="shared" ref="E82:E88" si="0">D82/6.8</f>
        <v>959.19411764705887</v>
      </c>
      <c r="F82" s="28" t="s">
        <v>189</v>
      </c>
      <c r="G82" s="28" t="s">
        <v>54</v>
      </c>
      <c r="H82" s="70">
        <v>2011.5</v>
      </c>
      <c r="I82" s="28" t="s">
        <v>244</v>
      </c>
      <c r="J82" s="160">
        <v>5730.3</v>
      </c>
      <c r="K82" s="54" t="s">
        <v>245</v>
      </c>
      <c r="L82" s="4" t="s">
        <v>96</v>
      </c>
      <c r="M82" s="205" t="s">
        <v>246</v>
      </c>
      <c r="O82" s="56"/>
      <c r="P82" s="56"/>
      <c r="Q82" s="56"/>
      <c r="R82" s="56"/>
      <c r="S82" s="27"/>
      <c r="T82" s="27"/>
      <c r="U82" s="27"/>
      <c r="V82" s="27"/>
      <c r="W82" s="27"/>
      <c r="X82" s="41"/>
      <c r="Y82" s="41"/>
    </row>
    <row r="83" spans="1:25" ht="82.5" customHeight="1">
      <c r="A83" s="261"/>
      <c r="B83" s="55" t="s">
        <v>247</v>
      </c>
      <c r="C83" s="192" t="s">
        <v>248</v>
      </c>
      <c r="D83" s="155">
        <v>526.24</v>
      </c>
      <c r="E83" s="155">
        <v>82</v>
      </c>
      <c r="F83" s="28" t="s">
        <v>15</v>
      </c>
      <c r="G83" s="28" t="s">
        <v>72</v>
      </c>
      <c r="H83" s="54" t="s">
        <v>73</v>
      </c>
      <c r="I83" s="28"/>
      <c r="J83" s="160"/>
      <c r="K83" s="54" t="s">
        <v>249</v>
      </c>
      <c r="L83" s="4" t="s">
        <v>74</v>
      </c>
      <c r="M83" s="205" t="s">
        <v>246</v>
      </c>
      <c r="O83" s="56"/>
      <c r="P83" s="60"/>
      <c r="Q83" s="61"/>
      <c r="R83" s="62"/>
      <c r="S83" s="27"/>
      <c r="T83" s="27"/>
      <c r="U83" s="27"/>
      <c r="V83" s="27"/>
      <c r="W83" s="27"/>
      <c r="X83" s="41"/>
      <c r="Y83" s="41"/>
    </row>
    <row r="84" spans="1:25" s="57" customFormat="1" ht="90" customHeight="1">
      <c r="A84" s="261"/>
      <c r="B84" s="55" t="s">
        <v>250</v>
      </c>
      <c r="C84" s="192" t="s">
        <v>251</v>
      </c>
      <c r="D84" s="155">
        <v>2886.75</v>
      </c>
      <c r="E84" s="155">
        <f t="shared" si="0"/>
        <v>424.52205882352945</v>
      </c>
      <c r="F84" s="28" t="s">
        <v>189</v>
      </c>
      <c r="G84" s="28" t="s">
        <v>72</v>
      </c>
      <c r="H84" s="54">
        <v>2011.6</v>
      </c>
      <c r="I84" s="28" t="s">
        <v>252</v>
      </c>
      <c r="J84" s="160">
        <v>2450.6</v>
      </c>
      <c r="K84" s="54" t="s">
        <v>88</v>
      </c>
      <c r="L84" s="4" t="s">
        <v>96</v>
      </c>
      <c r="M84" s="205" t="s">
        <v>246</v>
      </c>
      <c r="N84" s="56"/>
      <c r="O84" s="27"/>
      <c r="P84" s="63"/>
      <c r="Q84" s="64"/>
      <c r="R84" s="65"/>
      <c r="S84" s="56"/>
      <c r="T84" s="56"/>
      <c r="U84" s="56"/>
      <c r="V84" s="56"/>
      <c r="W84" s="56"/>
      <c r="X84" s="45"/>
      <c r="Y84" s="45"/>
    </row>
    <row r="85" spans="1:25" s="57" customFormat="1" ht="84.75" customHeight="1">
      <c r="A85" s="261"/>
      <c r="B85" s="55" t="s">
        <v>253</v>
      </c>
      <c r="C85" s="192" t="s">
        <v>254</v>
      </c>
      <c r="D85" s="155">
        <v>2448.2199999999998</v>
      </c>
      <c r="E85" s="155">
        <f t="shared" si="0"/>
        <v>360.03235294117644</v>
      </c>
      <c r="F85" s="28" t="s">
        <v>189</v>
      </c>
      <c r="G85" s="28" t="s">
        <v>72</v>
      </c>
      <c r="H85" s="70" t="s">
        <v>231</v>
      </c>
      <c r="I85" s="28"/>
      <c r="J85" s="160"/>
      <c r="K85" s="59">
        <v>3</v>
      </c>
      <c r="L85" s="4" t="s">
        <v>74</v>
      </c>
      <c r="M85" s="205" t="s">
        <v>246</v>
      </c>
      <c r="N85" s="56"/>
      <c r="O85" s="27"/>
      <c r="P85" s="63"/>
      <c r="Q85" s="64"/>
      <c r="R85" s="65"/>
      <c r="S85" s="56"/>
      <c r="T85" s="56"/>
      <c r="U85" s="56"/>
      <c r="V85" s="56"/>
      <c r="W85" s="56"/>
      <c r="X85" s="45"/>
      <c r="Y85" s="45"/>
    </row>
    <row r="86" spans="1:25" s="57" customFormat="1" ht="86.25" customHeight="1">
      <c r="A86" s="261"/>
      <c r="B86" s="55" t="s">
        <v>255</v>
      </c>
      <c r="C86" s="189" t="s">
        <v>256</v>
      </c>
      <c r="D86" s="155">
        <v>2704.91</v>
      </c>
      <c r="E86" s="155">
        <f t="shared" si="0"/>
        <v>397.78088235294115</v>
      </c>
      <c r="F86" s="28" t="s">
        <v>189</v>
      </c>
      <c r="G86" s="28" t="s">
        <v>72</v>
      </c>
      <c r="H86" s="28">
        <v>2011.7</v>
      </c>
      <c r="I86" s="28" t="s">
        <v>244</v>
      </c>
      <c r="J86" s="160">
        <v>1709.7</v>
      </c>
      <c r="K86" s="59">
        <v>3</v>
      </c>
      <c r="L86" s="4" t="s">
        <v>96</v>
      </c>
      <c r="M86" s="205" t="s">
        <v>246</v>
      </c>
      <c r="N86" s="56"/>
      <c r="O86" s="27"/>
      <c r="P86" s="27" t="s">
        <v>257</v>
      </c>
      <c r="Q86" s="27" t="s">
        <v>258</v>
      </c>
      <c r="R86" s="65"/>
      <c r="S86" s="56"/>
      <c r="T86" s="56"/>
      <c r="U86" s="56"/>
      <c r="V86" s="56"/>
      <c r="W86" s="56"/>
      <c r="X86" s="45"/>
      <c r="Y86" s="45"/>
    </row>
    <row r="87" spans="1:25" s="57" customFormat="1" ht="62.25" customHeight="1">
      <c r="A87" s="261"/>
      <c r="B87" s="55" t="s">
        <v>259</v>
      </c>
      <c r="C87" s="192" t="s">
        <v>260</v>
      </c>
      <c r="D87" s="155">
        <v>1114.418525</v>
      </c>
      <c r="E87" s="155">
        <f t="shared" si="0"/>
        <v>163.88507720588237</v>
      </c>
      <c r="F87" s="28" t="s">
        <v>189</v>
      </c>
      <c r="G87" s="28" t="s">
        <v>72</v>
      </c>
      <c r="H87" s="28">
        <v>2011.7</v>
      </c>
      <c r="I87" s="28" t="s">
        <v>98</v>
      </c>
      <c r="J87" s="160">
        <v>1209.5999999999999</v>
      </c>
      <c r="K87" s="54" t="s">
        <v>95</v>
      </c>
      <c r="L87" s="4" t="s">
        <v>96</v>
      </c>
      <c r="M87" s="205" t="s">
        <v>261</v>
      </c>
      <c r="N87" s="56"/>
      <c r="O87" s="56" t="s">
        <v>262</v>
      </c>
      <c r="P87" s="60">
        <v>153.7398</v>
      </c>
      <c r="Q87" s="60">
        <v>652.25192151593797</v>
      </c>
      <c r="R87" s="56"/>
      <c r="S87" s="56"/>
      <c r="T87" s="56"/>
      <c r="U87" s="56"/>
      <c r="V87" s="56"/>
      <c r="W87" s="56"/>
      <c r="X87" s="45"/>
      <c r="Y87" s="45"/>
    </row>
    <row r="88" spans="1:25" s="57" customFormat="1" ht="64.5" customHeight="1">
      <c r="A88" s="261"/>
      <c r="B88" s="55" t="s">
        <v>263</v>
      </c>
      <c r="C88" s="192" t="s">
        <v>264</v>
      </c>
      <c r="D88" s="155">
        <v>1910.0139999999999</v>
      </c>
      <c r="E88" s="155">
        <f t="shared" si="0"/>
        <v>280.88441176470587</v>
      </c>
      <c r="F88" s="28" t="s">
        <v>189</v>
      </c>
      <c r="G88" s="28" t="s">
        <v>72</v>
      </c>
      <c r="H88" s="28">
        <v>2011.7</v>
      </c>
      <c r="I88" s="28" t="s">
        <v>244</v>
      </c>
      <c r="J88" s="160">
        <v>838.2</v>
      </c>
      <c r="K88" s="58">
        <v>3</v>
      </c>
      <c r="L88" s="4" t="s">
        <v>96</v>
      </c>
      <c r="M88" s="205" t="s">
        <v>265</v>
      </c>
      <c r="N88" s="56"/>
      <c r="O88" s="57" t="s">
        <v>266</v>
      </c>
      <c r="P88" s="60">
        <v>205.16759999999999</v>
      </c>
      <c r="Q88" s="81">
        <v>484.83127173199995</v>
      </c>
      <c r="R88" s="56"/>
      <c r="S88" s="56"/>
      <c r="T88" s="56"/>
      <c r="U88" s="56"/>
      <c r="V88" s="56"/>
      <c r="W88" s="56"/>
      <c r="X88" s="45"/>
      <c r="Y88" s="45"/>
    </row>
    <row r="89" spans="1:25" ht="21" customHeight="1">
      <c r="A89" s="261"/>
      <c r="B89" s="162" t="s">
        <v>58</v>
      </c>
      <c r="C89" s="2"/>
      <c r="D89" s="157">
        <f>SUM(D82:D88)</f>
        <v>18113.072525</v>
      </c>
      <c r="E89" s="157">
        <v>2669</v>
      </c>
      <c r="F89" s="4"/>
      <c r="G89" s="4"/>
      <c r="H89" s="8"/>
      <c r="I89" s="94"/>
      <c r="J89" s="94"/>
      <c r="K89" s="94"/>
      <c r="L89" s="94"/>
      <c r="M89" s="207"/>
      <c r="O89" s="27" t="s">
        <v>267</v>
      </c>
      <c r="P89" s="63">
        <v>343.06150000000002</v>
      </c>
      <c r="Q89" s="63">
        <v>583.08633754430571</v>
      </c>
      <c r="R89" s="66"/>
      <c r="S89" s="66"/>
      <c r="T89" s="66"/>
      <c r="U89" s="27"/>
      <c r="V89" s="27"/>
      <c r="W89" s="27"/>
      <c r="X89" s="41"/>
      <c r="Y89" s="41"/>
    </row>
    <row r="90" spans="1:25" ht="28.5" customHeight="1">
      <c r="A90" s="261"/>
      <c r="B90" s="18" t="s">
        <v>268</v>
      </c>
      <c r="C90" s="2"/>
      <c r="D90" s="157"/>
      <c r="E90" s="157"/>
      <c r="F90" s="4"/>
      <c r="G90" s="4"/>
      <c r="H90" s="8"/>
      <c r="I90" s="94"/>
      <c r="J90" s="94"/>
      <c r="K90" s="94"/>
      <c r="L90" s="94"/>
      <c r="M90" s="207"/>
      <c r="O90" s="27"/>
      <c r="P90" s="63"/>
      <c r="Q90" s="65"/>
      <c r="R90" s="67"/>
      <c r="S90" s="27"/>
      <c r="T90" s="27"/>
      <c r="U90" s="27"/>
      <c r="V90" s="27"/>
      <c r="W90" s="27"/>
      <c r="X90" s="41"/>
      <c r="Y90" s="41"/>
    </row>
    <row r="91" spans="1:25" s="57" customFormat="1" ht="87" customHeight="1">
      <c r="A91" s="261"/>
      <c r="B91" s="55" t="s">
        <v>269</v>
      </c>
      <c r="C91" s="192" t="s">
        <v>270</v>
      </c>
      <c r="D91" s="155">
        <v>4848.3100000000004</v>
      </c>
      <c r="E91" s="155">
        <f>D91/6.8</f>
        <v>712.98676470588248</v>
      </c>
      <c r="F91" s="28" t="s">
        <v>189</v>
      </c>
      <c r="G91" s="28" t="s">
        <v>54</v>
      </c>
      <c r="H91" s="28">
        <v>2011.5</v>
      </c>
      <c r="I91" s="28" t="s">
        <v>98</v>
      </c>
      <c r="J91" s="160">
        <v>5271.6</v>
      </c>
      <c r="K91" s="54" t="s">
        <v>245</v>
      </c>
      <c r="L91" s="4" t="s">
        <v>96</v>
      </c>
      <c r="M91" s="205" t="s">
        <v>246</v>
      </c>
      <c r="N91" s="56"/>
      <c r="O91" s="56"/>
      <c r="P91" s="60"/>
      <c r="Q91" s="62"/>
      <c r="R91" s="44"/>
      <c r="S91" s="56"/>
      <c r="T91" s="56"/>
      <c r="U91" s="56"/>
      <c r="V91" s="56"/>
      <c r="W91" s="56"/>
      <c r="X91" s="45"/>
      <c r="Y91" s="45"/>
    </row>
    <row r="92" spans="1:25" s="57" customFormat="1" ht="87.75" customHeight="1">
      <c r="A92" s="261"/>
      <c r="B92" s="55" t="s">
        <v>271</v>
      </c>
      <c r="C92" s="192" t="s">
        <v>272</v>
      </c>
      <c r="D92" s="155">
        <v>4393.6899999999996</v>
      </c>
      <c r="E92" s="155">
        <f>D92/6.8</f>
        <v>646.13088235294117</v>
      </c>
      <c r="F92" s="28" t="s">
        <v>189</v>
      </c>
      <c r="G92" s="28" t="s">
        <v>54</v>
      </c>
      <c r="H92" s="222">
        <v>2011.6</v>
      </c>
      <c r="I92" s="28"/>
      <c r="J92" s="160">
        <v>3357.6</v>
      </c>
      <c r="K92" s="54" t="s">
        <v>88</v>
      </c>
      <c r="L92" s="4" t="s">
        <v>74</v>
      </c>
      <c r="M92" s="205" t="s">
        <v>246</v>
      </c>
      <c r="N92" s="56"/>
      <c r="O92" s="44"/>
      <c r="P92" s="44" t="s">
        <v>273</v>
      </c>
      <c r="Q92" s="44" t="s">
        <v>274</v>
      </c>
      <c r="R92" s="44" t="s">
        <v>258</v>
      </c>
      <c r="S92" s="56"/>
      <c r="T92" s="56"/>
      <c r="U92" s="56"/>
      <c r="V92" s="56"/>
      <c r="W92" s="56"/>
      <c r="X92" s="45"/>
      <c r="Y92" s="45"/>
    </row>
    <row r="93" spans="1:25" s="57" customFormat="1" ht="73.5" customHeight="1">
      <c r="A93" s="261"/>
      <c r="B93" s="55" t="s">
        <v>275</v>
      </c>
      <c r="C93" s="192" t="s">
        <v>276</v>
      </c>
      <c r="D93" s="155">
        <v>3951.3528999999999</v>
      </c>
      <c r="E93" s="155">
        <f>D93/6.8</f>
        <v>581.08130882352941</v>
      </c>
      <c r="F93" s="28" t="s">
        <v>189</v>
      </c>
      <c r="G93" s="28" t="s">
        <v>54</v>
      </c>
      <c r="H93" s="28">
        <v>2011.5</v>
      </c>
      <c r="I93" s="28" t="s">
        <v>98</v>
      </c>
      <c r="J93" s="160">
        <v>3589.6</v>
      </c>
      <c r="K93" s="54" t="s">
        <v>95</v>
      </c>
      <c r="L93" s="4" t="s">
        <v>96</v>
      </c>
      <c r="M93" s="205" t="s">
        <v>277</v>
      </c>
      <c r="N93" s="56"/>
      <c r="O93" s="56" t="s">
        <v>262</v>
      </c>
      <c r="P93" s="60">
        <v>162.69060000000002</v>
      </c>
      <c r="Q93" s="61">
        <v>9032.2080000000005</v>
      </c>
      <c r="R93" s="62">
        <v>288.67492107200007</v>
      </c>
      <c r="S93" s="56"/>
      <c r="T93" s="56"/>
      <c r="U93" s="56"/>
      <c r="V93" s="56"/>
      <c r="W93" s="56"/>
      <c r="X93" s="45"/>
      <c r="Y93" s="45"/>
    </row>
    <row r="94" spans="1:25" s="57" customFormat="1" ht="64.5" customHeight="1">
      <c r="A94" s="261"/>
      <c r="B94" s="55" t="s">
        <v>278</v>
      </c>
      <c r="C94" s="192" t="s">
        <v>279</v>
      </c>
      <c r="D94" s="155">
        <v>2713.4940000000001</v>
      </c>
      <c r="E94" s="155">
        <f>D94/6.8</f>
        <v>399.04323529411766</v>
      </c>
      <c r="F94" s="28" t="s">
        <v>189</v>
      </c>
      <c r="G94" s="28" t="s">
        <v>72</v>
      </c>
      <c r="H94" s="222">
        <v>2011.6</v>
      </c>
      <c r="I94" s="28"/>
      <c r="J94" s="160">
        <v>1117.8</v>
      </c>
      <c r="K94" s="58">
        <v>3</v>
      </c>
      <c r="L94" s="4" t="s">
        <v>74</v>
      </c>
      <c r="M94" s="205" t="s">
        <v>280</v>
      </c>
      <c r="N94" s="56"/>
      <c r="O94" s="27" t="s">
        <v>266</v>
      </c>
      <c r="P94" s="63">
        <v>408.995</v>
      </c>
      <c r="Q94" s="64">
        <v>8970.5819333333293</v>
      </c>
      <c r="R94" s="65">
        <v>439.36853635199992</v>
      </c>
      <c r="S94" s="56"/>
      <c r="T94" s="56"/>
      <c r="U94" s="56"/>
      <c r="V94" s="56"/>
      <c r="W94" s="56"/>
      <c r="X94" s="45"/>
      <c r="Y94" s="45"/>
    </row>
    <row r="95" spans="1:25" ht="24" customHeight="1">
      <c r="A95" s="261"/>
      <c r="B95" s="162" t="s">
        <v>58</v>
      </c>
      <c r="C95" s="2"/>
      <c r="D95" s="157">
        <f>SUM(D91:D94)</f>
        <v>15906.8469</v>
      </c>
      <c r="E95" s="157">
        <f>SUM(E91:E94)</f>
        <v>2339.2421911764704</v>
      </c>
      <c r="F95" s="4"/>
      <c r="G95" s="4"/>
      <c r="H95" s="8"/>
      <c r="I95" s="94"/>
      <c r="J95" s="94"/>
      <c r="K95" s="94"/>
      <c r="L95" s="94"/>
      <c r="M95" s="207"/>
      <c r="O95" s="27" t="s">
        <v>267</v>
      </c>
      <c r="P95" s="63">
        <v>467.95</v>
      </c>
      <c r="Q95" s="64">
        <v>6909.4629999999997</v>
      </c>
      <c r="R95" s="65">
        <v>420.15871751600002</v>
      </c>
      <c r="S95" s="66"/>
      <c r="T95" s="66"/>
      <c r="U95" s="27"/>
      <c r="V95" s="27"/>
      <c r="W95" s="27"/>
      <c r="X95" s="41"/>
      <c r="Y95" s="41"/>
    </row>
    <row r="96" spans="1:25" s="12" customFormat="1" ht="25.5" customHeight="1">
      <c r="A96" s="260"/>
      <c r="B96" s="18" t="s">
        <v>281</v>
      </c>
      <c r="C96" s="2"/>
      <c r="D96" s="157"/>
      <c r="E96" s="157"/>
      <c r="F96" s="4"/>
      <c r="G96" s="4"/>
      <c r="H96" s="8"/>
      <c r="I96" s="8"/>
      <c r="J96" s="8"/>
      <c r="K96" s="8"/>
      <c r="L96" s="8"/>
      <c r="M96" s="205"/>
      <c r="O96" s="56"/>
      <c r="P96" s="56"/>
      <c r="Q96" s="56"/>
      <c r="R96" s="56"/>
      <c r="S96" s="27"/>
      <c r="T96" s="27"/>
      <c r="U96" s="27"/>
      <c r="V96" s="27"/>
      <c r="W96" s="27"/>
      <c r="X96" s="41"/>
      <c r="Y96" s="41"/>
    </row>
    <row r="97" spans="1:30" s="57" customFormat="1" ht="81.75" customHeight="1">
      <c r="A97" s="261"/>
      <c r="B97" s="55" t="s">
        <v>282</v>
      </c>
      <c r="C97" s="192" t="s">
        <v>283</v>
      </c>
      <c r="D97" s="155">
        <v>5619.16</v>
      </c>
      <c r="E97" s="155">
        <f>D97/6.8</f>
        <v>826.34705882352944</v>
      </c>
      <c r="F97" s="28" t="s">
        <v>189</v>
      </c>
      <c r="G97" s="28" t="s">
        <v>54</v>
      </c>
      <c r="H97" s="28">
        <v>2011.5</v>
      </c>
      <c r="I97" s="28" t="s">
        <v>98</v>
      </c>
      <c r="J97" s="160">
        <v>5291.8</v>
      </c>
      <c r="K97" s="54" t="s">
        <v>245</v>
      </c>
      <c r="L97" s="4" t="s">
        <v>96</v>
      </c>
      <c r="M97" s="205" t="s">
        <v>246</v>
      </c>
      <c r="N97" s="56"/>
      <c r="O97" s="44"/>
      <c r="P97" s="44"/>
      <c r="Q97" s="44"/>
      <c r="R97" s="44"/>
      <c r="S97" s="56"/>
      <c r="T97" s="56"/>
      <c r="U97" s="56"/>
      <c r="V97" s="56"/>
      <c r="W97" s="56"/>
      <c r="X97" s="45"/>
      <c r="Y97" s="45"/>
      <c r="AD97" s="268"/>
    </row>
    <row r="98" spans="1:30" ht="93" customHeight="1">
      <c r="A98" s="261"/>
      <c r="B98" s="55" t="s">
        <v>284</v>
      </c>
      <c r="C98" s="192" t="s">
        <v>248</v>
      </c>
      <c r="D98" s="155">
        <v>208.14</v>
      </c>
      <c r="E98" s="155">
        <f>D98/6.38</f>
        <v>32.623824451410655</v>
      </c>
      <c r="F98" s="28" t="s">
        <v>15</v>
      </c>
      <c r="G98" s="28" t="s">
        <v>72</v>
      </c>
      <c r="H98" s="28" t="s">
        <v>73</v>
      </c>
      <c r="I98" s="28"/>
      <c r="J98" s="54"/>
      <c r="K98" s="54" t="s">
        <v>249</v>
      </c>
      <c r="L98" s="4" t="s">
        <v>74</v>
      </c>
      <c r="M98" s="205" t="s">
        <v>246</v>
      </c>
      <c r="O98" s="56"/>
      <c r="P98" s="60"/>
      <c r="Q98" s="61"/>
      <c r="R98" s="62"/>
      <c r="S98" s="27"/>
      <c r="T98" s="27"/>
      <c r="U98" s="27"/>
      <c r="V98" s="27"/>
      <c r="W98" s="27"/>
      <c r="X98" s="41"/>
      <c r="Y98" s="41"/>
      <c r="AD98" s="268"/>
    </row>
    <row r="99" spans="1:30" s="57" customFormat="1" ht="86.25" customHeight="1">
      <c r="A99" s="261"/>
      <c r="B99" s="55" t="s">
        <v>285</v>
      </c>
      <c r="C99" s="192" t="s">
        <v>286</v>
      </c>
      <c r="D99" s="155">
        <v>4201.59</v>
      </c>
      <c r="E99" s="155">
        <f>D99/6.38</f>
        <v>658.55642633228842</v>
      </c>
      <c r="F99" s="28" t="s">
        <v>189</v>
      </c>
      <c r="G99" s="28" t="s">
        <v>54</v>
      </c>
      <c r="H99" s="28">
        <v>2011.6</v>
      </c>
      <c r="I99" s="28"/>
      <c r="J99" s="160"/>
      <c r="K99" s="54" t="s">
        <v>88</v>
      </c>
      <c r="L99" s="4" t="s">
        <v>74</v>
      </c>
      <c r="M99" s="205" t="s">
        <v>246</v>
      </c>
      <c r="N99" s="56"/>
      <c r="O99" s="27"/>
      <c r="P99" s="27"/>
      <c r="Q99" s="44"/>
      <c r="R99" s="27"/>
      <c r="S99" s="56"/>
      <c r="T99" s="56"/>
      <c r="U99" s="56"/>
      <c r="V99" s="56"/>
      <c r="W99" s="56"/>
      <c r="X99" s="45"/>
      <c r="Y99" s="45"/>
      <c r="AD99" s="268"/>
    </row>
    <row r="100" spans="1:30" s="57" customFormat="1" ht="90.75" customHeight="1">
      <c r="A100" s="261"/>
      <c r="B100" s="55" t="s">
        <v>287</v>
      </c>
      <c r="C100" s="192" t="s">
        <v>288</v>
      </c>
      <c r="D100" s="155">
        <v>478.27</v>
      </c>
      <c r="E100" s="155">
        <f>D100/6.38</f>
        <v>74.963949843260181</v>
      </c>
      <c r="F100" s="28" t="s">
        <v>15</v>
      </c>
      <c r="G100" s="28" t="s">
        <v>72</v>
      </c>
      <c r="H100" s="28" t="s">
        <v>73</v>
      </c>
      <c r="I100" s="28"/>
      <c r="J100" s="54"/>
      <c r="K100" s="59">
        <v>3</v>
      </c>
      <c r="L100" s="4" t="s">
        <v>74</v>
      </c>
      <c r="M100" s="205" t="s">
        <v>246</v>
      </c>
      <c r="N100" s="56"/>
      <c r="O100" s="56"/>
      <c r="P100" s="60"/>
      <c r="Q100" s="68"/>
      <c r="R100" s="74"/>
      <c r="S100" s="56"/>
      <c r="T100" s="56"/>
      <c r="U100" s="56"/>
      <c r="V100" s="56"/>
      <c r="W100" s="56"/>
      <c r="X100" s="45"/>
      <c r="Y100" s="45"/>
      <c r="AD100" s="268"/>
    </row>
    <row r="101" spans="1:30" s="57" customFormat="1" ht="86.25" customHeight="1">
      <c r="A101" s="261"/>
      <c r="B101" s="55" t="s">
        <v>289</v>
      </c>
      <c r="C101" s="189" t="s">
        <v>290</v>
      </c>
      <c r="D101" s="155">
        <v>1904.56</v>
      </c>
      <c r="E101" s="155">
        <f>D101/6.8</f>
        <v>280.08235294117645</v>
      </c>
      <c r="F101" s="28" t="s">
        <v>189</v>
      </c>
      <c r="G101" s="28" t="s">
        <v>72</v>
      </c>
      <c r="H101" s="28">
        <v>2011.7</v>
      </c>
      <c r="I101" s="28" t="s">
        <v>98</v>
      </c>
      <c r="J101" s="160">
        <v>1078.0999999999999</v>
      </c>
      <c r="K101" s="59">
        <v>3</v>
      </c>
      <c r="L101" s="4" t="s">
        <v>96</v>
      </c>
      <c r="M101" s="205" t="s">
        <v>246</v>
      </c>
      <c r="N101" s="56"/>
      <c r="O101" s="45"/>
      <c r="P101" s="45"/>
      <c r="Q101" s="45"/>
      <c r="R101" s="45"/>
      <c r="S101" s="56"/>
      <c r="T101" s="56"/>
      <c r="U101" s="56"/>
      <c r="V101" s="56"/>
      <c r="W101" s="56"/>
      <c r="X101" s="45"/>
      <c r="Y101" s="45"/>
      <c r="AD101" s="268"/>
    </row>
    <row r="102" spans="1:30" s="57" customFormat="1" ht="64.5" customHeight="1">
      <c r="A102" s="261"/>
      <c r="B102" s="55" t="s">
        <v>291</v>
      </c>
      <c r="C102" s="192" t="s">
        <v>292</v>
      </c>
      <c r="D102" s="155">
        <v>398.89359999999999</v>
      </c>
      <c r="E102" s="155">
        <f>D102/6.38</f>
        <v>62.522507836990599</v>
      </c>
      <c r="F102" s="28" t="s">
        <v>15</v>
      </c>
      <c r="G102" s="28" t="s">
        <v>72</v>
      </c>
      <c r="H102" s="28" t="s">
        <v>73</v>
      </c>
      <c r="I102" s="28"/>
      <c r="J102" s="160"/>
      <c r="K102" s="54" t="s">
        <v>95</v>
      </c>
      <c r="L102" s="4" t="s">
        <v>74</v>
      </c>
      <c r="M102" s="205" t="s">
        <v>277</v>
      </c>
      <c r="N102" s="56"/>
      <c r="O102" s="45"/>
      <c r="P102" s="45"/>
      <c r="Q102" s="45"/>
      <c r="R102" s="45"/>
      <c r="S102" s="56"/>
      <c r="T102" s="56"/>
      <c r="U102" s="56"/>
      <c r="V102" s="56"/>
      <c r="W102" s="56"/>
      <c r="X102" s="45"/>
      <c r="Y102" s="45"/>
      <c r="AD102" s="268"/>
    </row>
    <row r="103" spans="1:30" s="57" customFormat="1" ht="62.25" customHeight="1">
      <c r="A103" s="261"/>
      <c r="B103" s="55" t="s">
        <v>293</v>
      </c>
      <c r="C103" s="192" t="s">
        <v>294</v>
      </c>
      <c r="D103" s="155">
        <v>948.59400000000005</v>
      </c>
      <c r="E103" s="155">
        <f>D103/6.8</f>
        <v>139.49911764705882</v>
      </c>
      <c r="F103" s="28" t="s">
        <v>189</v>
      </c>
      <c r="G103" s="28" t="s">
        <v>72</v>
      </c>
      <c r="H103" s="28">
        <v>2011.6</v>
      </c>
      <c r="I103" s="28" t="s">
        <v>98</v>
      </c>
      <c r="J103" s="160">
        <v>345.8</v>
      </c>
      <c r="K103" s="58">
        <v>3</v>
      </c>
      <c r="L103" s="4" t="s">
        <v>96</v>
      </c>
      <c r="M103" s="205" t="s">
        <v>280</v>
      </c>
      <c r="N103" s="56"/>
      <c r="O103" s="45"/>
      <c r="P103" s="45"/>
      <c r="Q103" s="45"/>
      <c r="R103" s="45"/>
      <c r="S103" s="56"/>
      <c r="T103" s="56"/>
      <c r="U103" s="56"/>
      <c r="V103" s="56"/>
      <c r="W103" s="56"/>
      <c r="X103" s="45"/>
      <c r="Y103" s="45"/>
      <c r="AD103" s="268"/>
    </row>
    <row r="104" spans="1:30" ht="30.75" customHeight="1">
      <c r="A104" s="261"/>
      <c r="B104" s="165" t="s">
        <v>58</v>
      </c>
      <c r="C104" s="2"/>
      <c r="D104" s="157">
        <f>SUM(D97:D103)</f>
        <v>13759.207599999998</v>
      </c>
      <c r="E104" s="157">
        <f>SUM(E97:E103)</f>
        <v>2074.5952378757147</v>
      </c>
      <c r="F104" s="4"/>
      <c r="G104" s="93"/>
      <c r="H104" s="94"/>
      <c r="I104" s="94"/>
      <c r="J104" s="94"/>
      <c r="K104" s="94"/>
      <c r="L104" s="8"/>
      <c r="M104" s="207"/>
      <c r="O104" s="27"/>
      <c r="P104" s="63"/>
      <c r="Q104" s="65"/>
      <c r="R104" s="66"/>
      <c r="S104" s="66"/>
      <c r="T104" s="66"/>
      <c r="U104" s="27"/>
      <c r="V104" s="27"/>
      <c r="W104" s="27"/>
      <c r="X104" s="41"/>
      <c r="Y104" s="41"/>
    </row>
    <row r="105" spans="1:30" ht="24" customHeight="1">
      <c r="A105" s="261"/>
      <c r="B105" s="165" t="s">
        <v>295</v>
      </c>
      <c r="C105" s="215"/>
      <c r="D105" s="157">
        <f>SUM(D89,D95,D104)</f>
        <v>47779.127024999994</v>
      </c>
      <c r="E105" s="157">
        <f>SUM(E89,E95,E104)</f>
        <v>7082.8374290521851</v>
      </c>
      <c r="F105" s="93"/>
      <c r="G105" s="93"/>
      <c r="H105" s="102"/>
      <c r="I105" s="102"/>
      <c r="J105" s="102"/>
      <c r="K105" s="102"/>
      <c r="L105" s="227"/>
      <c r="M105" s="207"/>
      <c r="O105" s="41"/>
      <c r="P105" s="41"/>
      <c r="Q105" s="41"/>
      <c r="R105" s="41"/>
      <c r="S105" s="27"/>
      <c r="T105" s="27"/>
      <c r="U105" s="27"/>
      <c r="V105" s="27"/>
      <c r="W105" s="27"/>
      <c r="X105" s="41"/>
      <c r="Y105" s="41"/>
    </row>
    <row r="106" spans="1:30" ht="30" customHeight="1">
      <c r="A106" s="260" t="s">
        <v>296</v>
      </c>
      <c r="B106" s="7" t="s">
        <v>297</v>
      </c>
      <c r="C106" s="215" t="s">
        <v>298</v>
      </c>
      <c r="D106" s="155">
        <v>1300</v>
      </c>
      <c r="E106" s="155">
        <f>D106/6.8</f>
        <v>191.1764705882353</v>
      </c>
      <c r="F106" s="28" t="s">
        <v>189</v>
      </c>
      <c r="G106" s="28" t="s">
        <v>72</v>
      </c>
      <c r="H106" s="28">
        <v>2011.12</v>
      </c>
      <c r="I106" s="102"/>
      <c r="J106" s="102"/>
      <c r="K106" s="58">
        <v>3</v>
      </c>
      <c r="L106" s="211" t="s">
        <v>64</v>
      </c>
      <c r="M106" s="203" t="s">
        <v>299</v>
      </c>
      <c r="O106" s="41"/>
      <c r="P106" s="41"/>
      <c r="Q106" s="41"/>
      <c r="R106" s="41"/>
      <c r="S106" s="27"/>
      <c r="T106" s="27"/>
      <c r="U106" s="27"/>
      <c r="V106" s="27"/>
      <c r="W106" s="27"/>
      <c r="X106" s="41"/>
      <c r="Y106" s="41"/>
    </row>
    <row r="107" spans="1:30" ht="42" customHeight="1">
      <c r="A107" s="260"/>
      <c r="B107" s="162" t="s">
        <v>58</v>
      </c>
      <c r="C107" s="14"/>
      <c r="D107" s="157">
        <f>SUM(D106:D106)</f>
        <v>1300</v>
      </c>
      <c r="E107" s="157">
        <f>SUM(E106:E106)</f>
        <v>191.1764705882353</v>
      </c>
      <c r="F107" s="93"/>
      <c r="G107" s="93"/>
      <c r="H107" s="102"/>
      <c r="I107" s="102"/>
      <c r="J107" s="102"/>
      <c r="K107" s="102"/>
      <c r="L107" s="102"/>
      <c r="M107" s="208"/>
      <c r="O107" s="41"/>
      <c r="P107" s="41"/>
      <c r="Q107" s="41"/>
      <c r="R107" s="41"/>
      <c r="S107" s="27"/>
      <c r="T107" s="27"/>
      <c r="U107" s="27"/>
      <c r="V107" s="27"/>
      <c r="W107" s="27"/>
      <c r="X107" s="41"/>
      <c r="Y107" s="41"/>
    </row>
    <row r="108" spans="1:30" ht="30.75" customHeight="1">
      <c r="A108" s="248" t="s">
        <v>300</v>
      </c>
      <c r="B108" s="248"/>
      <c r="C108" s="91"/>
      <c r="D108" s="157">
        <f>SUM(D56,D80,D105,D107)</f>
        <v>89055.167025000002</v>
      </c>
      <c r="E108" s="157">
        <f>SUM(E56,E80,E105,E107)</f>
        <v>13539.850890236032</v>
      </c>
      <c r="F108" s="93"/>
      <c r="G108" s="93"/>
      <c r="H108" s="94"/>
      <c r="I108" s="94"/>
      <c r="J108" s="94"/>
      <c r="K108" s="94"/>
      <c r="L108" s="94"/>
      <c r="M108" s="170"/>
      <c r="O108" s="41"/>
      <c r="P108" s="41"/>
      <c r="Q108" s="41"/>
      <c r="R108" s="41"/>
      <c r="S108" s="27"/>
      <c r="T108" s="27"/>
      <c r="U108" s="27"/>
      <c r="V108" s="27"/>
      <c r="W108" s="27"/>
      <c r="X108" s="41"/>
      <c r="Y108" s="41"/>
    </row>
    <row r="109" spans="1:30" ht="21.75" customHeight="1">
      <c r="A109" s="143" t="s">
        <v>301</v>
      </c>
      <c r="B109" s="200"/>
      <c r="C109" s="219"/>
      <c r="D109" s="200"/>
      <c r="E109" s="200"/>
      <c r="F109" s="216"/>
      <c r="G109" s="216"/>
      <c r="H109" s="200"/>
      <c r="I109" s="200"/>
      <c r="J109" s="200"/>
      <c r="K109" s="200"/>
      <c r="L109" s="217"/>
      <c r="M109" s="218"/>
      <c r="O109" s="41"/>
      <c r="P109" s="41"/>
      <c r="Q109" s="41"/>
      <c r="R109" s="41"/>
      <c r="S109" s="27"/>
      <c r="T109" s="27"/>
      <c r="U109" s="27"/>
      <c r="V109" s="27"/>
      <c r="W109" s="27"/>
      <c r="X109" s="41"/>
      <c r="Y109" s="41"/>
    </row>
    <row r="110" spans="1:30" ht="15" customHeight="1">
      <c r="A110" s="194" t="s">
        <v>302</v>
      </c>
      <c r="B110" s="174"/>
      <c r="C110" s="41"/>
      <c r="D110" s="174"/>
      <c r="E110" s="174"/>
      <c r="F110" s="196"/>
      <c r="G110" s="196"/>
      <c r="H110" s="104"/>
      <c r="I110" s="104"/>
      <c r="J110" s="104"/>
      <c r="K110" s="104"/>
      <c r="L110" s="212"/>
      <c r="M110" s="105"/>
      <c r="O110" s="41"/>
      <c r="P110" s="41"/>
      <c r="Q110" s="41"/>
      <c r="R110" s="41"/>
      <c r="S110" s="27"/>
      <c r="T110" s="27"/>
      <c r="U110" s="27"/>
      <c r="V110" s="27"/>
      <c r="W110" s="27"/>
      <c r="X110" s="41"/>
      <c r="Y110" s="41"/>
    </row>
    <row r="111" spans="1:30" ht="15" customHeight="1">
      <c r="A111" s="194" t="s">
        <v>303</v>
      </c>
      <c r="B111" s="174"/>
      <c r="C111" s="41"/>
      <c r="D111" s="174"/>
      <c r="E111" s="174"/>
      <c r="F111" s="196"/>
      <c r="G111" s="196"/>
      <c r="H111" s="104"/>
      <c r="I111" s="104"/>
      <c r="J111" s="104"/>
      <c r="K111" s="104"/>
      <c r="L111" s="212"/>
      <c r="M111" s="105"/>
      <c r="O111" s="41"/>
      <c r="P111" s="41"/>
      <c r="Q111" s="41"/>
      <c r="R111" s="41"/>
      <c r="S111" s="27"/>
      <c r="T111" s="27"/>
      <c r="U111" s="27"/>
      <c r="V111" s="27"/>
      <c r="W111" s="27"/>
      <c r="X111" s="41"/>
      <c r="Y111" s="41"/>
    </row>
    <row r="112" spans="1:30" ht="15" customHeight="1">
      <c r="A112" s="194" t="s">
        <v>304</v>
      </c>
      <c r="B112" s="174"/>
      <c r="C112" s="41"/>
      <c r="D112" s="174"/>
      <c r="E112" s="174"/>
      <c r="F112" s="196"/>
      <c r="G112" s="196"/>
      <c r="H112" s="106"/>
      <c r="I112" s="106"/>
      <c r="J112" s="106"/>
      <c r="K112" s="106"/>
      <c r="L112" s="213"/>
      <c r="M112" s="108"/>
      <c r="O112" s="41"/>
      <c r="P112" s="41"/>
      <c r="Q112" s="41"/>
      <c r="R112" s="41"/>
      <c r="S112" s="27"/>
      <c r="T112" s="27"/>
      <c r="U112" s="27"/>
      <c r="V112" s="27"/>
      <c r="W112" s="27"/>
      <c r="X112" s="41"/>
      <c r="Y112" s="41"/>
    </row>
    <row r="113" spans="1:25" ht="15" customHeight="1">
      <c r="A113" s="109"/>
      <c r="B113" s="110"/>
      <c r="C113" s="111"/>
      <c r="D113" s="110"/>
      <c r="E113" s="110"/>
      <c r="F113" s="195"/>
      <c r="G113" s="195"/>
      <c r="H113" s="110"/>
      <c r="I113" s="110"/>
      <c r="J113" s="110"/>
      <c r="K113" s="110"/>
      <c r="L113" s="213"/>
      <c r="M113" s="108"/>
      <c r="O113" s="41"/>
      <c r="P113" s="41"/>
      <c r="Q113" s="41"/>
      <c r="R113" s="41"/>
      <c r="S113" s="27"/>
      <c r="T113" s="27"/>
      <c r="U113" s="27"/>
      <c r="V113" s="27"/>
      <c r="W113" s="27"/>
      <c r="X113" s="41"/>
      <c r="Y113" s="41"/>
    </row>
    <row r="114" spans="1:25" ht="15" customHeight="1">
      <c r="A114" s="109"/>
      <c r="B114" s="110"/>
      <c r="C114" s="111"/>
      <c r="D114" s="110"/>
      <c r="E114" s="110"/>
      <c r="F114" s="195"/>
      <c r="G114" s="195"/>
      <c r="H114" s="110"/>
      <c r="I114" s="110"/>
      <c r="J114" s="110"/>
      <c r="K114" s="110"/>
      <c r="L114" s="213"/>
      <c r="M114" s="108"/>
      <c r="O114" s="41"/>
      <c r="P114" s="41"/>
      <c r="Q114" s="41"/>
      <c r="R114" s="41"/>
      <c r="S114" s="27"/>
      <c r="T114" s="27"/>
      <c r="U114" s="27"/>
      <c r="V114" s="27"/>
      <c r="W114" s="27"/>
      <c r="X114" s="41"/>
      <c r="Y114" s="41"/>
    </row>
    <row r="115" spans="1:25" ht="15" customHeight="1">
      <c r="A115" s="109"/>
      <c r="B115" s="110"/>
      <c r="C115" s="111"/>
      <c r="D115" s="110"/>
      <c r="E115" s="110"/>
      <c r="F115" s="195"/>
      <c r="G115" s="195"/>
      <c r="H115" s="110"/>
      <c r="I115" s="110"/>
      <c r="J115" s="110"/>
      <c r="K115" s="110"/>
      <c r="L115" s="213"/>
      <c r="M115" s="108"/>
      <c r="O115" s="41"/>
      <c r="P115" s="41"/>
      <c r="Q115" s="41"/>
      <c r="R115" s="41"/>
      <c r="S115" s="27"/>
      <c r="T115" s="27"/>
      <c r="U115" s="27"/>
      <c r="V115" s="27"/>
      <c r="W115" s="27"/>
      <c r="X115" s="41"/>
      <c r="Y115" s="41"/>
    </row>
    <row r="116" spans="1:25" ht="15" customHeight="1">
      <c r="A116" s="103"/>
      <c r="B116" s="106"/>
      <c r="C116" s="107"/>
      <c r="D116" s="112"/>
      <c r="E116" s="112"/>
      <c r="F116" s="113"/>
      <c r="G116" s="113"/>
      <c r="H116" s="114"/>
      <c r="I116" s="114"/>
      <c r="J116" s="114"/>
      <c r="K116" s="114"/>
      <c r="L116" s="114"/>
      <c r="M116" s="115"/>
      <c r="O116" s="41"/>
      <c r="P116" s="41"/>
      <c r="Q116" s="41"/>
      <c r="R116" s="41"/>
      <c r="S116" s="27"/>
      <c r="T116" s="27"/>
      <c r="U116" s="27"/>
      <c r="V116" s="27"/>
      <c r="W116" s="27"/>
      <c r="X116" s="41"/>
      <c r="Y116" s="41"/>
    </row>
    <row r="117" spans="1:25" ht="15" customHeight="1">
      <c r="A117" s="116"/>
      <c r="B117" s="106"/>
      <c r="C117" s="107"/>
      <c r="D117" s="112"/>
      <c r="E117" s="113"/>
      <c r="F117" s="113"/>
      <c r="G117" s="113"/>
      <c r="H117" s="114"/>
      <c r="I117" s="114"/>
      <c r="J117" s="114"/>
      <c r="K117" s="114"/>
      <c r="L117" s="114"/>
      <c r="M117" s="115"/>
      <c r="O117" s="41"/>
      <c r="P117" s="41"/>
      <c r="Q117" s="41"/>
      <c r="R117" s="41"/>
      <c r="S117" s="27"/>
      <c r="T117" s="27"/>
      <c r="U117" s="27"/>
      <c r="V117" s="27"/>
      <c r="W117" s="27"/>
      <c r="X117" s="41"/>
      <c r="Y117" s="41"/>
    </row>
    <row r="118" spans="1:25" ht="15" customHeight="1">
      <c r="A118" s="116"/>
      <c r="B118" s="106"/>
      <c r="C118" s="107"/>
      <c r="D118" s="107"/>
      <c r="E118" s="107"/>
      <c r="F118" s="113"/>
      <c r="G118" s="113"/>
      <c r="H118" s="114"/>
      <c r="I118" s="114"/>
      <c r="J118" s="114"/>
      <c r="K118" s="114"/>
      <c r="L118" s="114"/>
      <c r="M118" s="115"/>
      <c r="O118" s="41"/>
      <c r="P118" s="41"/>
      <c r="Q118" s="41"/>
      <c r="R118" s="41"/>
      <c r="S118" s="27"/>
      <c r="T118" s="27"/>
      <c r="U118" s="27"/>
      <c r="V118" s="27"/>
      <c r="W118" s="27"/>
      <c r="X118" s="41"/>
      <c r="Y118" s="41"/>
    </row>
    <row r="119" spans="1:25" ht="15" customHeight="1">
      <c r="A119" s="117"/>
      <c r="B119" s="107"/>
      <c r="C119" s="107"/>
      <c r="D119" s="107"/>
      <c r="E119" s="107"/>
      <c r="F119" s="118"/>
      <c r="G119" s="118"/>
      <c r="H119" s="120"/>
      <c r="I119" s="120"/>
      <c r="J119" s="120"/>
      <c r="K119" s="120"/>
      <c r="L119" s="120"/>
      <c r="M119" s="115"/>
      <c r="O119" s="41"/>
      <c r="P119" s="41"/>
      <c r="Q119" s="41"/>
      <c r="R119" s="41"/>
      <c r="S119" s="27"/>
      <c r="T119" s="27"/>
      <c r="U119" s="27"/>
      <c r="V119" s="27"/>
      <c r="W119" s="27"/>
      <c r="X119" s="41"/>
      <c r="Y119" s="41"/>
    </row>
    <row r="120" spans="1:25" ht="15" customHeight="1">
      <c r="A120" s="117"/>
      <c r="B120" s="107"/>
      <c r="C120" s="107"/>
      <c r="D120" s="107"/>
      <c r="E120" s="107"/>
      <c r="F120" s="118"/>
      <c r="G120" s="118"/>
      <c r="H120" s="120"/>
      <c r="I120" s="120"/>
      <c r="J120" s="120"/>
      <c r="K120" s="120"/>
      <c r="L120" s="120"/>
      <c r="M120" s="115"/>
      <c r="O120" s="43"/>
      <c r="P120" s="41"/>
      <c r="Q120" s="41"/>
      <c r="R120" s="41"/>
      <c r="S120" s="27"/>
      <c r="T120" s="27"/>
      <c r="U120" s="27"/>
      <c r="V120" s="27"/>
      <c r="W120" s="27"/>
      <c r="X120" s="41"/>
      <c r="Y120" s="41"/>
    </row>
    <row r="121" spans="1:25" ht="15" customHeight="1">
      <c r="A121" s="117"/>
      <c r="B121" s="107"/>
      <c r="C121" s="107"/>
      <c r="D121" s="107"/>
      <c r="E121" s="107"/>
      <c r="F121" s="118"/>
      <c r="G121" s="118"/>
      <c r="H121" s="120"/>
      <c r="I121" s="120"/>
      <c r="J121" s="120"/>
      <c r="K121" s="120"/>
      <c r="L121" s="120"/>
      <c r="M121" s="115"/>
      <c r="O121" s="41"/>
      <c r="P121" s="41"/>
      <c r="Q121" s="41"/>
      <c r="R121" s="41"/>
      <c r="S121" s="27"/>
      <c r="T121" s="27"/>
      <c r="U121" s="27"/>
      <c r="V121" s="27"/>
      <c r="W121" s="27"/>
      <c r="X121" s="41"/>
      <c r="Y121" s="41"/>
    </row>
    <row r="122" spans="1:25" ht="15" customHeight="1">
      <c r="A122" s="121"/>
      <c r="B122" s="122"/>
      <c r="C122" s="122"/>
      <c r="D122" s="122"/>
      <c r="E122" s="122"/>
      <c r="F122" s="123"/>
      <c r="G122" s="123"/>
      <c r="H122" s="125"/>
      <c r="I122" s="125"/>
      <c r="J122" s="125"/>
      <c r="K122" s="125"/>
      <c r="L122" s="125"/>
      <c r="M122" s="126"/>
      <c r="O122" s="41"/>
      <c r="P122" s="41"/>
      <c r="Q122" s="41"/>
      <c r="R122" s="41"/>
      <c r="S122" s="27"/>
      <c r="T122" s="27"/>
      <c r="U122" s="27"/>
      <c r="V122" s="27"/>
      <c r="W122" s="27"/>
      <c r="X122" s="41"/>
      <c r="Y122" s="41"/>
    </row>
    <row r="123" spans="1:25" ht="15" customHeight="1">
      <c r="A123" s="127"/>
      <c r="B123" s="127"/>
      <c r="C123" s="127"/>
      <c r="D123" s="128"/>
      <c r="E123" s="129"/>
      <c r="F123" s="129"/>
      <c r="G123" s="118"/>
      <c r="H123" s="131"/>
      <c r="I123" s="131"/>
      <c r="J123" s="131"/>
      <c r="K123" s="131"/>
      <c r="L123" s="120"/>
      <c r="M123" s="132"/>
      <c r="O123" s="41"/>
      <c r="P123" s="41"/>
      <c r="Q123" s="41"/>
      <c r="R123" s="41"/>
      <c r="S123" s="27"/>
      <c r="T123" s="27"/>
      <c r="U123" s="27"/>
      <c r="V123" s="27"/>
      <c r="W123" s="27"/>
      <c r="X123" s="41"/>
      <c r="Y123" s="41"/>
    </row>
    <row r="124" spans="1:25" ht="15" customHeight="1">
      <c r="O124" s="41"/>
      <c r="P124" s="41"/>
      <c r="Q124" s="41"/>
      <c r="R124" s="41"/>
      <c r="S124" s="27"/>
      <c r="T124" s="27"/>
      <c r="U124" s="27"/>
      <c r="V124" s="27"/>
      <c r="W124" s="27"/>
      <c r="X124" s="41"/>
      <c r="Y124" s="41"/>
    </row>
    <row r="125" spans="1:25" ht="15" customHeight="1">
      <c r="O125" s="41"/>
      <c r="P125" s="41"/>
      <c r="Q125" s="41"/>
      <c r="R125" s="41"/>
      <c r="S125" s="27"/>
      <c r="T125" s="27"/>
      <c r="U125" s="27"/>
      <c r="V125" s="27"/>
      <c r="W125" s="27"/>
      <c r="X125" s="41"/>
      <c r="Y125" s="41"/>
    </row>
  </sheetData>
  <mergeCells count="57">
    <mergeCell ref="AD97:AD103"/>
    <mergeCell ref="A3:B4"/>
    <mergeCell ref="G18:G19"/>
    <mergeCell ref="G21:G22"/>
    <mergeCell ref="H3:H4"/>
    <mergeCell ref="H18:H19"/>
    <mergeCell ref="H21:H22"/>
    <mergeCell ref="I3:I4"/>
    <mergeCell ref="D18:D19"/>
    <mergeCell ref="D21:D22"/>
    <mergeCell ref="E18:E19"/>
    <mergeCell ref="E21:E22"/>
    <mergeCell ref="F3:F4"/>
    <mergeCell ref="F11:G11"/>
    <mergeCell ref="F24:G24"/>
    <mergeCell ref="L3:L4"/>
    <mergeCell ref="M3:M4"/>
    <mergeCell ref="N3:N4"/>
    <mergeCell ref="A81:A105"/>
    <mergeCell ref="A106:A107"/>
    <mergeCell ref="B18:B19"/>
    <mergeCell ref="B21:B22"/>
    <mergeCell ref="C3:C4"/>
    <mergeCell ref="C18:C19"/>
    <mergeCell ref="C21:C22"/>
    <mergeCell ref="B30:C30"/>
    <mergeCell ref="B35:C35"/>
    <mergeCell ref="B41:C41"/>
    <mergeCell ref="A51:K51"/>
    <mergeCell ref="B24:C24"/>
    <mergeCell ref="D24:E24"/>
    <mergeCell ref="F18:F19"/>
    <mergeCell ref="F21:F22"/>
    <mergeCell ref="S28:T28"/>
    <mergeCell ref="U28:V28"/>
    <mergeCell ref="W28:X28"/>
    <mergeCell ref="A108:B108"/>
    <mergeCell ref="A8:A10"/>
    <mergeCell ref="A11:A23"/>
    <mergeCell ref="A24:A27"/>
    <mergeCell ref="A30:A34"/>
    <mergeCell ref="A35:A40"/>
    <mergeCell ref="A41:A45"/>
    <mergeCell ref="A47:A49"/>
    <mergeCell ref="A52:A57"/>
    <mergeCell ref="A58:A80"/>
    <mergeCell ref="B11:C11"/>
    <mergeCell ref="A46:K46"/>
    <mergeCell ref="A50:B50"/>
    <mergeCell ref="A1:M1"/>
    <mergeCell ref="A2:M2"/>
    <mergeCell ref="D3:E3"/>
    <mergeCell ref="A6:K6"/>
    <mergeCell ref="B8:C8"/>
    <mergeCell ref="J3:J4"/>
    <mergeCell ref="K3:K4"/>
    <mergeCell ref="G3:G4"/>
  </mergeCells>
  <printOptions horizontalCentered="1" verticalCentered="1"/>
  <pageMargins left="0" right="0" top="0.51111111111111107" bottom="0.51111111111111107" header="0.2361111111111111" footer="0.2361111111111111"/>
  <pageSetup paperSize="9" scale="80" firstPageNumber="4294963191" orientation="landscape" r:id="rId1"/>
  <headerFooter alignWithMargins="0">
    <oddFooter>&amp;C&amp;"宋体,常规"第&amp;"Arial,常规" &amp;P &amp;"宋体,常规"页</oddFooter>
  </headerFooter>
  <drawing r:id="rId2"/>
  <legacyDrawing r:id="rId3"/>
</worksheet>
</file>

<file path=xl/worksheets/sheet3.xml><?xml version="1.0" encoding="utf-8"?>
<worksheet xmlns="http://schemas.openxmlformats.org/spreadsheetml/2006/main" xmlns:r="http://schemas.openxmlformats.org/officeDocument/2006/relationships">
  <dimension ref="A1:V48"/>
  <sheetViews>
    <sheetView tabSelected="1" topLeftCell="J1" workbookViewId="0">
      <selection activeCell="A2" sqref="A2:M2"/>
    </sheetView>
  </sheetViews>
  <sheetFormatPr defaultRowHeight="12.75"/>
  <cols>
    <col min="1" max="1" width="12.140625" style="44" customWidth="1"/>
    <col min="2" max="2" width="38.85546875" style="44" customWidth="1"/>
    <col min="3" max="3" width="7.85546875" style="44" customWidth="1"/>
    <col min="4" max="4" width="7.7109375" style="51" customWidth="1"/>
    <col min="5" max="5" width="8" style="44" customWidth="1"/>
    <col min="6" max="6" width="10" style="44" customWidth="1"/>
    <col min="7" max="7" width="13.7109375" style="44" customWidth="1"/>
    <col min="8" max="8" width="12" style="44" customWidth="1"/>
    <col min="9" max="9" width="10.7109375" style="44" customWidth="1"/>
    <col min="10" max="10" width="11.42578125" style="44" customWidth="1"/>
    <col min="11" max="11" width="10.7109375" style="44" customWidth="1"/>
    <col min="12" max="12" width="10.85546875" style="44" customWidth="1"/>
    <col min="13" max="13" width="24.7109375" style="150" customWidth="1"/>
    <col min="14" max="14" width="12.5703125" style="44" bestFit="1" customWidth="1"/>
    <col min="15" max="15" width="9.28515625" style="44" customWidth="1"/>
    <col min="16" max="16" width="12.5703125" style="44" bestFit="1" customWidth="1"/>
    <col min="17" max="17" width="9" style="44" customWidth="1"/>
    <col min="18" max="19" width="9.140625" style="44" bestFit="1" customWidth="1"/>
    <col min="20" max="20" width="11" style="44" customWidth="1"/>
    <col min="21" max="21" width="8.42578125" style="44" customWidth="1"/>
    <col min="22" max="22" width="9.140625" style="44" bestFit="1"/>
    <col min="23" max="16384" width="9.140625" style="44"/>
  </cols>
  <sheetData>
    <row r="1" spans="1:16">
      <c r="A1" s="130"/>
      <c r="B1" s="130"/>
      <c r="C1" s="130"/>
      <c r="D1" s="133"/>
      <c r="E1" s="130"/>
      <c r="F1" s="130"/>
      <c r="G1" s="130"/>
      <c r="H1" s="130"/>
      <c r="I1" s="130"/>
      <c r="J1" s="130"/>
      <c r="K1" s="130"/>
      <c r="L1" s="130"/>
      <c r="M1" s="144"/>
    </row>
    <row r="2" spans="1:16" ht="18.75" customHeight="1">
      <c r="A2" s="271" t="s">
        <v>0</v>
      </c>
      <c r="B2" s="271"/>
      <c r="C2" s="271"/>
      <c r="D2" s="271"/>
      <c r="E2" s="271"/>
      <c r="F2" s="271"/>
      <c r="G2" s="271"/>
      <c r="H2" s="271"/>
      <c r="I2" s="271"/>
      <c r="J2" s="271"/>
      <c r="K2" s="271"/>
      <c r="L2" s="271"/>
      <c r="M2" s="271"/>
    </row>
    <row r="3" spans="1:16" ht="15.75" customHeight="1">
      <c r="A3" s="272" t="s">
        <v>305</v>
      </c>
      <c r="B3" s="273"/>
      <c r="C3" s="273"/>
      <c r="D3" s="273"/>
      <c r="E3" s="273"/>
      <c r="F3" s="273"/>
      <c r="G3" s="273"/>
      <c r="H3" s="273"/>
      <c r="I3" s="273"/>
      <c r="J3" s="273"/>
      <c r="K3" s="273"/>
      <c r="L3" s="273"/>
      <c r="M3" s="273"/>
    </row>
    <row r="4" spans="1:16" ht="32.25" customHeight="1">
      <c r="A4" s="248" t="s">
        <v>306</v>
      </c>
      <c r="B4" s="248" t="s">
        <v>307</v>
      </c>
      <c r="C4" s="274" t="s">
        <v>37</v>
      </c>
      <c r="D4" s="275"/>
      <c r="E4" s="248" t="s">
        <v>308</v>
      </c>
      <c r="F4" s="248" t="s">
        <v>38</v>
      </c>
      <c r="G4" s="276" t="s">
        <v>309</v>
      </c>
      <c r="H4" s="276"/>
      <c r="I4" s="276"/>
      <c r="J4" s="276"/>
      <c r="K4" s="277" t="s">
        <v>310</v>
      </c>
      <c r="L4" s="280" t="s">
        <v>40</v>
      </c>
      <c r="M4" s="248" t="s">
        <v>44</v>
      </c>
    </row>
    <row r="5" spans="1:16" ht="18" customHeight="1">
      <c r="A5" s="276"/>
      <c r="B5" s="276"/>
      <c r="C5" s="287" t="s">
        <v>311</v>
      </c>
      <c r="D5" s="274" t="s">
        <v>312</v>
      </c>
      <c r="E5" s="276"/>
      <c r="F5" s="276"/>
      <c r="G5" s="248" t="s">
        <v>313</v>
      </c>
      <c r="H5" s="276"/>
      <c r="I5" s="276"/>
      <c r="J5" s="248" t="s">
        <v>314</v>
      </c>
      <c r="K5" s="278"/>
      <c r="L5" s="280"/>
      <c r="M5" s="276"/>
    </row>
    <row r="6" spans="1:16" ht="67.5" customHeight="1">
      <c r="A6" s="276"/>
      <c r="B6" s="276"/>
      <c r="C6" s="287"/>
      <c r="D6" s="274"/>
      <c r="E6" s="276"/>
      <c r="F6" s="276"/>
      <c r="G6" s="167" t="s">
        <v>315</v>
      </c>
      <c r="H6" s="167" t="s">
        <v>316</v>
      </c>
      <c r="I6" s="167" t="s">
        <v>317</v>
      </c>
      <c r="J6" s="276"/>
      <c r="K6" s="279"/>
      <c r="L6" s="280"/>
      <c r="M6" s="276"/>
    </row>
    <row r="7" spans="1:16" ht="39" customHeight="1">
      <c r="A7" s="288" t="s">
        <v>318</v>
      </c>
      <c r="B7" s="288"/>
      <c r="C7" s="175">
        <v>30642</v>
      </c>
      <c r="D7" s="175">
        <v>4803</v>
      </c>
      <c r="E7" s="90"/>
      <c r="F7" s="90"/>
      <c r="G7" s="99"/>
      <c r="H7" s="99"/>
      <c r="I7" s="99"/>
      <c r="J7" s="90"/>
      <c r="K7" s="90"/>
      <c r="L7" s="90"/>
      <c r="M7" s="188" t="s">
        <v>319</v>
      </c>
    </row>
    <row r="8" spans="1:16" ht="23.1" customHeight="1">
      <c r="A8" s="40" t="s">
        <v>320</v>
      </c>
      <c r="B8" s="166" t="s">
        <v>321</v>
      </c>
      <c r="C8" s="178">
        <v>2200</v>
      </c>
      <c r="D8" s="176">
        <f t="shared" ref="D8:D19" si="0">C8/6.38</f>
        <v>344.82758620689657</v>
      </c>
      <c r="E8" s="179" t="s">
        <v>84</v>
      </c>
      <c r="F8" s="228" t="s">
        <v>16</v>
      </c>
      <c r="G8" s="177" t="s">
        <v>322</v>
      </c>
      <c r="H8" s="177" t="s">
        <v>322</v>
      </c>
      <c r="I8" s="177" t="s">
        <v>322</v>
      </c>
      <c r="J8" s="177" t="s">
        <v>323</v>
      </c>
      <c r="K8" s="90"/>
      <c r="L8" s="90"/>
      <c r="M8" s="145"/>
    </row>
    <row r="9" spans="1:16" s="68" customFormat="1" ht="54.95" customHeight="1">
      <c r="A9" s="40" t="s">
        <v>324</v>
      </c>
      <c r="B9" s="209" t="s">
        <v>325</v>
      </c>
      <c r="C9" s="176">
        <v>1200</v>
      </c>
      <c r="D9" s="176">
        <f t="shared" si="0"/>
        <v>188.08777429467085</v>
      </c>
      <c r="E9" s="40" t="s">
        <v>326</v>
      </c>
      <c r="F9" s="40" t="s">
        <v>54</v>
      </c>
      <c r="G9" s="223" t="s">
        <v>327</v>
      </c>
      <c r="H9" s="223" t="s">
        <v>328</v>
      </c>
      <c r="I9" s="224" t="s">
        <v>329</v>
      </c>
      <c r="J9" s="180" t="s">
        <v>329</v>
      </c>
      <c r="K9" s="134"/>
      <c r="L9" s="134"/>
      <c r="M9" s="146"/>
      <c r="N9" s="82"/>
    </row>
    <row r="10" spans="1:16" s="68" customFormat="1" ht="48" customHeight="1">
      <c r="A10" s="40" t="s">
        <v>330</v>
      </c>
      <c r="B10" s="220" t="s">
        <v>331</v>
      </c>
      <c r="C10" s="176">
        <v>800</v>
      </c>
      <c r="D10" s="176">
        <f t="shared" si="0"/>
        <v>125.39184952978057</v>
      </c>
      <c r="E10" s="40" t="s">
        <v>326</v>
      </c>
      <c r="F10" s="40" t="s">
        <v>54</v>
      </c>
      <c r="G10" s="223" t="s">
        <v>327</v>
      </c>
      <c r="H10" s="223" t="s">
        <v>328</v>
      </c>
      <c r="I10" s="223" t="s">
        <v>329</v>
      </c>
      <c r="J10" s="177" t="s">
        <v>329</v>
      </c>
      <c r="K10" s="134"/>
      <c r="L10" s="134"/>
      <c r="M10" s="146"/>
      <c r="N10" s="82"/>
      <c r="P10" s="83"/>
    </row>
    <row r="11" spans="1:16" s="68" customFormat="1" ht="32.1" customHeight="1">
      <c r="A11" s="40" t="s">
        <v>332</v>
      </c>
      <c r="B11" s="189" t="s">
        <v>333</v>
      </c>
      <c r="C11" s="176">
        <v>500</v>
      </c>
      <c r="D11" s="176">
        <f t="shared" si="0"/>
        <v>78.369905956112859</v>
      </c>
      <c r="E11" s="40" t="s">
        <v>326</v>
      </c>
      <c r="F11" s="40" t="s">
        <v>334</v>
      </c>
      <c r="G11" s="223" t="str">
        <f>G9</f>
        <v>Oct., 2011</v>
      </c>
      <c r="H11" s="223" t="str">
        <f>H9</f>
        <v>Nov., 2011</v>
      </c>
      <c r="I11" s="223" t="str">
        <f>I9</f>
        <v>Dec., 2011</v>
      </c>
      <c r="J11" s="177" t="str">
        <f>J9</f>
        <v>Dec., 2011</v>
      </c>
      <c r="K11" s="134"/>
      <c r="L11" s="134"/>
      <c r="M11" s="146"/>
      <c r="N11" s="82"/>
    </row>
    <row r="12" spans="1:16" s="68" customFormat="1" ht="27" customHeight="1">
      <c r="A12" s="40" t="s">
        <v>335</v>
      </c>
      <c r="B12" s="189" t="s">
        <v>336</v>
      </c>
      <c r="C12" s="176">
        <v>800</v>
      </c>
      <c r="D12" s="176">
        <f t="shared" si="0"/>
        <v>125.39184952978057</v>
      </c>
      <c r="E12" s="40" t="s">
        <v>326</v>
      </c>
      <c r="F12" s="40" t="s">
        <v>54</v>
      </c>
      <c r="G12" s="223" t="str">
        <f>G11</f>
        <v>Oct., 2011</v>
      </c>
      <c r="H12" s="223" t="str">
        <f>H11</f>
        <v>Nov., 2011</v>
      </c>
      <c r="I12" s="223" t="str">
        <f>I11</f>
        <v>Dec., 2011</v>
      </c>
      <c r="J12" s="177" t="str">
        <f>J11</f>
        <v>Dec., 2011</v>
      </c>
      <c r="K12" s="134"/>
      <c r="L12" s="134"/>
      <c r="M12" s="146"/>
      <c r="N12" s="82"/>
      <c r="P12" s="83"/>
    </row>
    <row r="13" spans="1:16" s="68" customFormat="1" ht="39.950000000000003" customHeight="1">
      <c r="A13" s="40" t="s">
        <v>337</v>
      </c>
      <c r="B13" s="189" t="s">
        <v>338</v>
      </c>
      <c r="C13" s="176">
        <v>1000</v>
      </c>
      <c r="D13" s="176">
        <f t="shared" si="0"/>
        <v>156.73981191222572</v>
      </c>
      <c r="E13" s="40" t="s">
        <v>339</v>
      </c>
      <c r="F13" s="40" t="s">
        <v>54</v>
      </c>
      <c r="G13" s="223" t="str">
        <f>G10</f>
        <v>Oct., 2011</v>
      </c>
      <c r="H13" s="223" t="str">
        <f>H10</f>
        <v>Nov., 2011</v>
      </c>
      <c r="I13" s="223" t="s">
        <v>329</v>
      </c>
      <c r="J13" s="177" t="s">
        <v>329</v>
      </c>
      <c r="K13" s="134"/>
      <c r="L13" s="134"/>
      <c r="M13" s="146"/>
      <c r="N13" s="82"/>
    </row>
    <row r="14" spans="1:16" s="68" customFormat="1" ht="30" customHeight="1">
      <c r="A14" s="40" t="s">
        <v>340</v>
      </c>
      <c r="B14" s="221" t="s">
        <v>341</v>
      </c>
      <c r="C14" s="176">
        <v>1200</v>
      </c>
      <c r="D14" s="176">
        <f t="shared" si="0"/>
        <v>188.08777429467085</v>
      </c>
      <c r="E14" s="40" t="s">
        <v>326</v>
      </c>
      <c r="F14" s="40" t="s">
        <v>54</v>
      </c>
      <c r="G14" s="223" t="str">
        <f>G13</f>
        <v>Oct., 2011</v>
      </c>
      <c r="H14" s="223" t="str">
        <f>H13</f>
        <v>Nov., 2011</v>
      </c>
      <c r="I14" s="223" t="str">
        <f>I13</f>
        <v>Dec., 2011</v>
      </c>
      <c r="J14" s="177" t="str">
        <f>J13</f>
        <v>Dec., 2011</v>
      </c>
      <c r="K14" s="134"/>
      <c r="L14" s="134"/>
      <c r="M14" s="146"/>
      <c r="N14" s="82"/>
      <c r="P14" s="83"/>
    </row>
    <row r="15" spans="1:16" s="68" customFormat="1" ht="26.1" customHeight="1">
      <c r="A15" s="40" t="s">
        <v>342</v>
      </c>
      <c r="B15" s="189" t="s">
        <v>343</v>
      </c>
      <c r="C15" s="176">
        <v>1200</v>
      </c>
      <c r="D15" s="176">
        <f t="shared" si="0"/>
        <v>188.08777429467085</v>
      </c>
      <c r="E15" s="40" t="s">
        <v>339</v>
      </c>
      <c r="F15" s="40" t="s">
        <v>54</v>
      </c>
      <c r="G15" s="223" t="s">
        <v>327</v>
      </c>
      <c r="H15" s="223" t="str">
        <f>H12</f>
        <v>Nov., 2011</v>
      </c>
      <c r="I15" s="224" t="s">
        <v>329</v>
      </c>
      <c r="J15" s="180" t="s">
        <v>329</v>
      </c>
      <c r="K15" s="134"/>
      <c r="L15" s="134"/>
      <c r="M15" s="146"/>
      <c r="N15" s="82"/>
    </row>
    <row r="16" spans="1:16" s="68" customFormat="1" ht="36" customHeight="1">
      <c r="A16" s="55" t="s">
        <v>344</v>
      </c>
      <c r="B16" s="189" t="s">
        <v>345</v>
      </c>
      <c r="C16" s="176">
        <v>300</v>
      </c>
      <c r="D16" s="176">
        <f t="shared" si="0"/>
        <v>47.021943573667713</v>
      </c>
      <c r="E16" s="40" t="s">
        <v>339</v>
      </c>
      <c r="F16" s="40" t="s">
        <v>72</v>
      </c>
      <c r="G16" s="223" t="str">
        <f t="shared" ref="G16:I17" si="1">G15</f>
        <v>Oct., 2011</v>
      </c>
      <c r="H16" s="223" t="str">
        <f t="shared" si="1"/>
        <v>Nov., 2011</v>
      </c>
      <c r="I16" s="223" t="str">
        <f t="shared" si="1"/>
        <v>Dec., 2011</v>
      </c>
      <c r="J16" s="180" t="s">
        <v>329</v>
      </c>
      <c r="K16" s="134"/>
      <c r="L16" s="134"/>
      <c r="M16" s="190" t="s">
        <v>346</v>
      </c>
      <c r="N16" s="82"/>
      <c r="P16" s="83"/>
    </row>
    <row r="17" spans="1:22" s="68" customFormat="1" ht="99" customHeight="1">
      <c r="A17" s="40" t="s">
        <v>347</v>
      </c>
      <c r="B17" s="189" t="s">
        <v>348</v>
      </c>
      <c r="C17" s="176">
        <v>500</v>
      </c>
      <c r="D17" s="176">
        <f t="shared" si="0"/>
        <v>78.369905956112859</v>
      </c>
      <c r="E17" s="40" t="s">
        <v>326</v>
      </c>
      <c r="F17" s="40" t="s">
        <v>72</v>
      </c>
      <c r="G17" s="223" t="str">
        <f>G16</f>
        <v>Oct., 2011</v>
      </c>
      <c r="H17" s="223" t="str">
        <f t="shared" si="1"/>
        <v>Nov., 2011</v>
      </c>
      <c r="I17" s="223" t="str">
        <f t="shared" si="1"/>
        <v>Dec., 2011</v>
      </c>
      <c r="J17" s="177" t="str">
        <f>J16</f>
        <v>Dec., 2011</v>
      </c>
      <c r="K17" s="134"/>
      <c r="L17" s="134"/>
      <c r="M17" s="173" t="s">
        <v>349</v>
      </c>
      <c r="N17" s="82"/>
    </row>
    <row r="18" spans="1:22" s="68" customFormat="1" ht="48.95" customHeight="1">
      <c r="A18" s="40" t="s">
        <v>350</v>
      </c>
      <c r="B18" s="189" t="s">
        <v>351</v>
      </c>
      <c r="C18" s="176">
        <v>1200</v>
      </c>
      <c r="D18" s="176">
        <f t="shared" si="0"/>
        <v>188.08777429467085</v>
      </c>
      <c r="E18" s="40" t="s">
        <v>326</v>
      </c>
      <c r="F18" s="40" t="s">
        <v>54</v>
      </c>
      <c r="G18" s="224" t="str">
        <f>G14</f>
        <v>Oct., 2011</v>
      </c>
      <c r="H18" s="223" t="str">
        <f>H17</f>
        <v>Nov., 2011</v>
      </c>
      <c r="I18" s="223" t="str">
        <f>I17</f>
        <v>Dec., 2011</v>
      </c>
      <c r="J18" s="177" t="str">
        <f>J17</f>
        <v>Dec., 2011</v>
      </c>
      <c r="K18" s="134"/>
      <c r="L18" s="134"/>
      <c r="M18" s="147"/>
      <c r="N18" s="82"/>
    </row>
    <row r="19" spans="1:22" s="68" customFormat="1" ht="36.950000000000003" customHeight="1">
      <c r="A19" s="40" t="s">
        <v>352</v>
      </c>
      <c r="B19" s="189" t="s">
        <v>353</v>
      </c>
      <c r="C19" s="176">
        <v>6484.6</v>
      </c>
      <c r="D19" s="176">
        <f t="shared" si="0"/>
        <v>1016.3949843260189</v>
      </c>
      <c r="E19" s="179" t="s">
        <v>84</v>
      </c>
      <c r="F19" s="228" t="s">
        <v>16</v>
      </c>
      <c r="G19" s="223" t="s">
        <v>354</v>
      </c>
      <c r="H19" s="223" t="s">
        <v>355</v>
      </c>
      <c r="I19" s="223" t="s">
        <v>356</v>
      </c>
      <c r="J19" s="177" t="s">
        <v>357</v>
      </c>
      <c r="K19" s="134"/>
      <c r="L19" s="134"/>
      <c r="M19" s="173" t="s">
        <v>358</v>
      </c>
      <c r="N19" s="82"/>
    </row>
    <row r="20" spans="1:22" ht="36" customHeight="1">
      <c r="A20" s="5" t="s">
        <v>359</v>
      </c>
      <c r="B20" s="166" t="s">
        <v>360</v>
      </c>
      <c r="C20" s="182">
        <v>1000</v>
      </c>
      <c r="D20" s="181">
        <v>157</v>
      </c>
      <c r="E20" s="5" t="s">
        <v>326</v>
      </c>
      <c r="F20" s="5" t="s">
        <v>54</v>
      </c>
      <c r="G20" s="224" t="str">
        <f>G16</f>
        <v>Oct., 2011</v>
      </c>
      <c r="H20" s="224" t="str">
        <f>H16</f>
        <v>Nov., 2011</v>
      </c>
      <c r="I20" s="224" t="str">
        <f>I16</f>
        <v>Dec., 2011</v>
      </c>
      <c r="J20" s="180" t="str">
        <f>J16</f>
        <v>Dec., 2011</v>
      </c>
      <c r="K20" s="135"/>
      <c r="L20" s="135"/>
      <c r="M20" s="145"/>
      <c r="N20" s="49"/>
      <c r="O20" s="32"/>
      <c r="P20" s="83"/>
      <c r="Q20" s="32"/>
      <c r="R20" s="32"/>
      <c r="S20" s="32"/>
      <c r="T20" s="32"/>
      <c r="U20" s="32"/>
      <c r="V20" s="32"/>
    </row>
    <row r="21" spans="1:22" ht="51" customHeight="1">
      <c r="A21" s="5" t="s">
        <v>361</v>
      </c>
      <c r="B21" s="166" t="s">
        <v>362</v>
      </c>
      <c r="C21" s="182">
        <v>1200</v>
      </c>
      <c r="D21" s="181">
        <v>188</v>
      </c>
      <c r="E21" s="183" t="s">
        <v>125</v>
      </c>
      <c r="F21" s="5" t="s">
        <v>72</v>
      </c>
      <c r="G21" s="225" t="s">
        <v>363</v>
      </c>
      <c r="H21" s="225" t="s">
        <v>363</v>
      </c>
      <c r="I21" s="225" t="s">
        <v>363</v>
      </c>
      <c r="J21" s="50" t="s">
        <v>363</v>
      </c>
      <c r="K21" s="136"/>
      <c r="L21" s="136"/>
      <c r="M21" s="191" t="s">
        <v>364</v>
      </c>
      <c r="N21" s="49"/>
      <c r="O21" s="30"/>
      <c r="P21" s="68"/>
      <c r="Q21" s="29"/>
      <c r="R21" s="29"/>
      <c r="S21" s="29"/>
      <c r="T21" s="29"/>
      <c r="U21" s="29"/>
      <c r="V21" s="29"/>
    </row>
    <row r="22" spans="1:22" ht="33.75" customHeight="1">
      <c r="A22" s="5" t="s">
        <v>365</v>
      </c>
      <c r="B22" s="166" t="s">
        <v>366</v>
      </c>
      <c r="C22" s="182">
        <v>200</v>
      </c>
      <c r="D22" s="181">
        <v>31</v>
      </c>
      <c r="E22" s="5" t="s">
        <v>326</v>
      </c>
      <c r="F22" s="5" t="s">
        <v>72</v>
      </c>
      <c r="G22" s="224" t="str">
        <f>G18</f>
        <v>Oct., 2011</v>
      </c>
      <c r="H22" s="224" t="str">
        <f>H18</f>
        <v>Nov., 2011</v>
      </c>
      <c r="I22" s="224" t="str">
        <f>I18</f>
        <v>Dec., 2011</v>
      </c>
      <c r="J22" s="180" t="str">
        <f>J18</f>
        <v>Dec., 2011</v>
      </c>
      <c r="K22" s="135"/>
      <c r="L22" s="135"/>
      <c r="M22" s="145"/>
      <c r="N22" s="49"/>
      <c r="O22" s="27"/>
      <c r="P22" s="83"/>
      <c r="Q22" s="27"/>
      <c r="R22" s="27"/>
      <c r="S22" s="27"/>
      <c r="T22" s="27"/>
      <c r="U22" s="27"/>
      <c r="V22" s="27"/>
    </row>
    <row r="23" spans="1:22" ht="32.25" customHeight="1">
      <c r="A23" s="5" t="s">
        <v>367</v>
      </c>
      <c r="B23" s="166" t="s">
        <v>368</v>
      </c>
      <c r="C23" s="182">
        <v>630</v>
      </c>
      <c r="D23" s="181">
        <f>C23/6.8</f>
        <v>92.64705882352942</v>
      </c>
      <c r="E23" s="5" t="s">
        <v>369</v>
      </c>
      <c r="F23" s="5" t="s">
        <v>72</v>
      </c>
      <c r="G23" s="180" t="s">
        <v>322</v>
      </c>
      <c r="H23" s="180" t="s">
        <v>322</v>
      </c>
      <c r="I23" s="180" t="s">
        <v>322</v>
      </c>
      <c r="J23" s="50" t="s">
        <v>363</v>
      </c>
      <c r="K23" s="136"/>
      <c r="L23" s="136"/>
      <c r="M23" s="145"/>
      <c r="N23" s="49"/>
      <c r="O23" s="31"/>
      <c r="P23" s="68"/>
      <c r="Q23" s="31"/>
      <c r="R23" s="31"/>
      <c r="S23" s="27"/>
      <c r="T23" s="27"/>
      <c r="U23" s="27"/>
      <c r="V23" s="27"/>
    </row>
    <row r="24" spans="1:22" ht="27" customHeight="1">
      <c r="A24" s="5" t="s">
        <v>370</v>
      </c>
      <c r="B24" s="166" t="s">
        <v>371</v>
      </c>
      <c r="C24" s="182">
        <v>405.6</v>
      </c>
      <c r="D24" s="181">
        <v>64</v>
      </c>
      <c r="E24" s="5" t="s">
        <v>126</v>
      </c>
      <c r="F24" s="5" t="s">
        <v>72</v>
      </c>
      <c r="G24" s="180" t="s">
        <v>322</v>
      </c>
      <c r="H24" s="180" t="s">
        <v>322</v>
      </c>
      <c r="I24" s="180" t="s">
        <v>322</v>
      </c>
      <c r="J24" s="50" t="s">
        <v>363</v>
      </c>
      <c r="K24" s="136"/>
      <c r="L24" s="136"/>
      <c r="M24" s="145"/>
      <c r="N24" s="49"/>
      <c r="O24" s="27"/>
      <c r="P24" s="83"/>
      <c r="Q24" s="27"/>
      <c r="R24" s="27"/>
      <c r="S24" s="27"/>
      <c r="T24" s="27"/>
      <c r="U24" s="27"/>
      <c r="V24" s="27"/>
    </row>
    <row r="25" spans="1:22" ht="31.5" customHeight="1">
      <c r="A25" s="5" t="s">
        <v>372</v>
      </c>
      <c r="B25" s="166" t="s">
        <v>373</v>
      </c>
      <c r="C25" s="182">
        <v>680</v>
      </c>
      <c r="D25" s="181">
        <v>107</v>
      </c>
      <c r="E25" s="5" t="s">
        <v>126</v>
      </c>
      <c r="F25" s="5" t="s">
        <v>72</v>
      </c>
      <c r="G25" s="180" t="s">
        <v>322</v>
      </c>
      <c r="H25" s="180" t="s">
        <v>322</v>
      </c>
      <c r="I25" s="180" t="s">
        <v>322</v>
      </c>
      <c r="J25" s="50" t="s">
        <v>363</v>
      </c>
      <c r="K25" s="136"/>
      <c r="L25" s="136"/>
      <c r="M25" s="145"/>
      <c r="N25" s="49"/>
      <c r="O25" s="27"/>
      <c r="P25" s="68"/>
      <c r="Q25" s="27"/>
      <c r="R25" s="27"/>
      <c r="S25" s="27"/>
      <c r="T25" s="27"/>
      <c r="U25" s="27"/>
      <c r="V25" s="27"/>
    </row>
    <row r="26" spans="1:22" ht="27" customHeight="1">
      <c r="A26" s="5" t="s">
        <v>374</v>
      </c>
      <c r="B26" s="166" t="s">
        <v>375</v>
      </c>
      <c r="C26" s="182">
        <v>172.5</v>
      </c>
      <c r="D26" s="181">
        <v>27</v>
      </c>
      <c r="E26" s="5" t="s">
        <v>126</v>
      </c>
      <c r="F26" s="5" t="s">
        <v>72</v>
      </c>
      <c r="G26" s="180" t="s">
        <v>322</v>
      </c>
      <c r="H26" s="180" t="s">
        <v>322</v>
      </c>
      <c r="I26" s="180" t="s">
        <v>322</v>
      </c>
      <c r="J26" s="50" t="s">
        <v>363</v>
      </c>
      <c r="K26" s="136"/>
      <c r="L26" s="136"/>
      <c r="M26" s="145"/>
      <c r="N26" s="49"/>
      <c r="O26" s="31"/>
      <c r="P26" s="83"/>
      <c r="Q26" s="27"/>
      <c r="R26" s="27"/>
      <c r="S26" s="27"/>
      <c r="T26" s="27"/>
      <c r="U26" s="27"/>
      <c r="V26" s="27"/>
    </row>
    <row r="27" spans="1:22" ht="27" customHeight="1">
      <c r="A27" s="5" t="s">
        <v>376</v>
      </c>
      <c r="B27" s="166" t="s">
        <v>377</v>
      </c>
      <c r="C27" s="182">
        <v>75</v>
      </c>
      <c r="D27" s="181">
        <v>12</v>
      </c>
      <c r="E27" s="5" t="s">
        <v>126</v>
      </c>
      <c r="F27" s="5" t="s">
        <v>72</v>
      </c>
      <c r="G27" s="180" t="s">
        <v>322</v>
      </c>
      <c r="H27" s="180" t="s">
        <v>322</v>
      </c>
      <c r="I27" s="180" t="s">
        <v>322</v>
      </c>
      <c r="J27" s="50" t="s">
        <v>363</v>
      </c>
      <c r="K27" s="136"/>
      <c r="L27" s="136"/>
      <c r="M27" s="145"/>
      <c r="N27" s="184"/>
      <c r="O27" s="27"/>
      <c r="P27" s="56"/>
      <c r="Q27" s="27"/>
      <c r="R27" s="27"/>
      <c r="S27" s="27"/>
      <c r="T27" s="27"/>
      <c r="U27" s="27"/>
      <c r="V27" s="27"/>
    </row>
    <row r="28" spans="1:22" ht="27" customHeight="1">
      <c r="A28" s="5" t="s">
        <v>378</v>
      </c>
      <c r="B28" s="166" t="s">
        <v>379</v>
      </c>
      <c r="C28" s="182">
        <v>72</v>
      </c>
      <c r="D28" s="181">
        <f>C28/6.8</f>
        <v>10.588235294117647</v>
      </c>
      <c r="E28" s="5" t="s">
        <v>126</v>
      </c>
      <c r="F28" s="5" t="s">
        <v>72</v>
      </c>
      <c r="G28" s="180" t="s">
        <v>322</v>
      </c>
      <c r="H28" s="180" t="s">
        <v>322</v>
      </c>
      <c r="I28" s="180" t="s">
        <v>322</v>
      </c>
      <c r="J28" s="50" t="s">
        <v>363</v>
      </c>
      <c r="K28" s="136"/>
      <c r="L28" s="136"/>
      <c r="M28" s="145"/>
      <c r="N28" s="184"/>
      <c r="O28" s="185"/>
      <c r="P28" s="186"/>
      <c r="Q28" s="27"/>
      <c r="R28" s="27"/>
      <c r="S28" s="27"/>
      <c r="T28" s="27"/>
      <c r="U28" s="27"/>
      <c r="V28" s="27"/>
    </row>
    <row r="29" spans="1:22" ht="27" customHeight="1">
      <c r="A29" s="5" t="s">
        <v>380</v>
      </c>
      <c r="B29" s="166" t="s">
        <v>381</v>
      </c>
      <c r="C29" s="182">
        <v>60</v>
      </c>
      <c r="D29" s="181">
        <f>C29/6.8</f>
        <v>8.8235294117647065</v>
      </c>
      <c r="E29" s="5" t="s">
        <v>126</v>
      </c>
      <c r="F29" s="5" t="s">
        <v>72</v>
      </c>
      <c r="G29" s="180" t="s">
        <v>322</v>
      </c>
      <c r="H29" s="180" t="s">
        <v>322</v>
      </c>
      <c r="I29" s="180" t="s">
        <v>322</v>
      </c>
      <c r="J29" s="50" t="s">
        <v>363</v>
      </c>
      <c r="K29" s="136"/>
      <c r="L29" s="136"/>
      <c r="M29" s="145"/>
      <c r="N29" s="184"/>
      <c r="O29" s="185"/>
      <c r="P29" s="56"/>
      <c r="Q29" s="27"/>
      <c r="R29" s="27"/>
      <c r="S29" s="27"/>
      <c r="T29" s="27"/>
      <c r="U29" s="27"/>
      <c r="V29" s="27"/>
    </row>
    <row r="30" spans="1:22" ht="38.1" customHeight="1">
      <c r="A30" s="5" t="s">
        <v>382</v>
      </c>
      <c r="B30" s="166" t="s">
        <v>383</v>
      </c>
      <c r="C30" s="182">
        <v>3964</v>
      </c>
      <c r="D30" s="181">
        <v>621</v>
      </c>
      <c r="E30" s="5" t="s">
        <v>84</v>
      </c>
      <c r="F30" s="5" t="s">
        <v>16</v>
      </c>
      <c r="G30" s="180" t="s">
        <v>384</v>
      </c>
      <c r="H30" s="180" t="s">
        <v>384</v>
      </c>
      <c r="I30" s="180" t="s">
        <v>385</v>
      </c>
      <c r="J30" s="50" t="s">
        <v>386</v>
      </c>
      <c r="K30" s="136"/>
      <c r="L30" s="180" t="s">
        <v>387</v>
      </c>
      <c r="M30" s="173" t="s">
        <v>388</v>
      </c>
      <c r="N30" s="184"/>
      <c r="O30" s="185"/>
      <c r="P30" s="56"/>
    </row>
    <row r="31" spans="1:22" ht="27" customHeight="1">
      <c r="A31" s="5" t="s">
        <v>389</v>
      </c>
      <c r="B31" s="166" t="s">
        <v>390</v>
      </c>
      <c r="C31" s="182">
        <v>3089</v>
      </c>
      <c r="D31" s="181">
        <v>484</v>
      </c>
      <c r="E31" s="5" t="s">
        <v>84</v>
      </c>
      <c r="F31" s="5" t="s">
        <v>16</v>
      </c>
      <c r="G31" s="180" t="s">
        <v>327</v>
      </c>
      <c r="H31" s="180" t="s">
        <v>328</v>
      </c>
      <c r="I31" s="180" t="s">
        <v>391</v>
      </c>
      <c r="J31" s="50" t="s">
        <v>392</v>
      </c>
      <c r="K31" s="136"/>
      <c r="L31" s="136"/>
      <c r="M31" s="173" t="s">
        <v>388</v>
      </c>
      <c r="N31" s="184"/>
      <c r="O31" s="185"/>
      <c r="P31" s="56"/>
    </row>
    <row r="32" spans="1:22" ht="27" customHeight="1">
      <c r="A32" s="5" t="s">
        <v>393</v>
      </c>
      <c r="B32" s="166" t="s">
        <v>394</v>
      </c>
      <c r="C32" s="182">
        <v>1708</v>
      </c>
      <c r="D32" s="181">
        <v>268</v>
      </c>
      <c r="E32" s="5" t="s">
        <v>84</v>
      </c>
      <c r="F32" s="5" t="s">
        <v>16</v>
      </c>
      <c r="G32" s="180" t="s">
        <v>327</v>
      </c>
      <c r="H32" s="180" t="s">
        <v>328</v>
      </c>
      <c r="I32" s="180" t="s">
        <v>391</v>
      </c>
      <c r="J32" s="50" t="s">
        <v>392</v>
      </c>
      <c r="K32" s="136"/>
      <c r="L32" s="136"/>
      <c r="M32" s="173" t="s">
        <v>388</v>
      </c>
      <c r="N32" s="184"/>
      <c r="O32" s="185"/>
      <c r="P32" s="56"/>
    </row>
    <row r="33" spans="1:13" ht="12.75" customHeight="1">
      <c r="A33" s="281" t="s">
        <v>395</v>
      </c>
      <c r="B33" s="282"/>
      <c r="C33" s="282"/>
      <c r="D33" s="282"/>
      <c r="E33" s="282"/>
      <c r="F33" s="282"/>
      <c r="G33" s="282"/>
      <c r="H33" s="282"/>
      <c r="I33" s="282"/>
      <c r="J33" s="282"/>
      <c r="K33" s="282"/>
      <c r="L33" s="282"/>
      <c r="M33" s="283"/>
    </row>
    <row r="34" spans="1:13" ht="12.75" customHeight="1">
      <c r="A34" s="284" t="s">
        <v>396</v>
      </c>
      <c r="B34" s="285"/>
      <c r="C34" s="285"/>
      <c r="D34" s="285"/>
      <c r="E34" s="285"/>
      <c r="F34" s="285"/>
      <c r="G34" s="285"/>
      <c r="H34" s="285"/>
      <c r="I34" s="285"/>
      <c r="J34" s="285"/>
      <c r="K34" s="137"/>
      <c r="L34" s="137"/>
      <c r="M34" s="148"/>
    </row>
    <row r="35" spans="1:13" ht="21" customHeight="1">
      <c r="A35" s="284" t="s">
        <v>304</v>
      </c>
      <c r="B35" s="285"/>
      <c r="C35" s="285"/>
      <c r="D35" s="285"/>
      <c r="E35" s="285"/>
      <c r="F35" s="285"/>
      <c r="G35" s="285"/>
      <c r="H35" s="285"/>
      <c r="I35" s="285"/>
      <c r="J35" s="285"/>
      <c r="K35" s="137"/>
      <c r="L35" s="137"/>
      <c r="M35" s="148"/>
    </row>
    <row r="36" spans="1:13">
      <c r="A36" s="138"/>
      <c r="B36" s="119"/>
      <c r="C36" s="119"/>
      <c r="D36" s="139"/>
      <c r="E36" s="119"/>
      <c r="F36" s="119"/>
      <c r="G36" s="119"/>
      <c r="H36" s="119"/>
      <c r="I36" s="119"/>
      <c r="J36" s="119"/>
      <c r="K36" s="119"/>
      <c r="L36" s="119"/>
      <c r="M36" s="148"/>
    </row>
    <row r="37" spans="1:13">
      <c r="A37" s="138"/>
      <c r="B37" s="119"/>
      <c r="C37" s="119"/>
      <c r="D37" s="139"/>
      <c r="E37" s="119"/>
      <c r="F37" s="119"/>
      <c r="G37" s="119"/>
      <c r="H37" s="119"/>
      <c r="I37" s="119"/>
      <c r="J37" s="119"/>
      <c r="K37" s="119"/>
      <c r="L37" s="119"/>
      <c r="M37" s="148"/>
    </row>
    <row r="38" spans="1:13">
      <c r="A38" s="138"/>
      <c r="B38" s="140"/>
      <c r="C38" s="119"/>
      <c r="D38" s="139"/>
      <c r="E38" s="119"/>
      <c r="F38" s="119"/>
      <c r="G38" s="119"/>
      <c r="H38" s="119"/>
      <c r="I38" s="119"/>
      <c r="J38" s="119"/>
      <c r="K38" s="119"/>
      <c r="L38" s="119"/>
      <c r="M38" s="148"/>
    </row>
    <row r="39" spans="1:13">
      <c r="A39" s="138"/>
      <c r="B39" s="119"/>
      <c r="C39" s="119"/>
      <c r="D39" s="139"/>
      <c r="E39" s="119"/>
      <c r="F39" s="119"/>
      <c r="G39" s="119"/>
      <c r="H39" s="119"/>
      <c r="I39" s="119"/>
      <c r="J39" s="119"/>
      <c r="K39" s="119"/>
      <c r="L39" s="119"/>
      <c r="M39" s="148"/>
    </row>
    <row r="40" spans="1:13">
      <c r="A40" s="138"/>
      <c r="B40" s="119"/>
      <c r="C40" s="119"/>
      <c r="D40" s="139"/>
      <c r="E40" s="119"/>
      <c r="F40" s="119"/>
      <c r="G40" s="119"/>
      <c r="H40" s="119"/>
      <c r="I40" s="119"/>
      <c r="J40" s="119"/>
      <c r="K40" s="119"/>
      <c r="L40" s="119"/>
      <c r="M40" s="148"/>
    </row>
    <row r="41" spans="1:13">
      <c r="A41" s="138"/>
      <c r="B41" s="119"/>
      <c r="C41" s="119"/>
      <c r="D41" s="139"/>
      <c r="E41" s="119"/>
      <c r="F41" s="119"/>
      <c r="G41" s="119"/>
      <c r="H41" s="119"/>
      <c r="I41" s="119"/>
      <c r="J41" s="119"/>
      <c r="K41" s="119"/>
      <c r="L41" s="119"/>
      <c r="M41" s="148"/>
    </row>
    <row r="42" spans="1:13">
      <c r="A42" s="138"/>
      <c r="B42" s="119"/>
      <c r="C42" s="119"/>
      <c r="D42" s="139"/>
      <c r="E42" s="119"/>
      <c r="F42" s="119"/>
      <c r="G42" s="119"/>
      <c r="H42" s="119"/>
      <c r="I42" s="119"/>
      <c r="J42" s="119"/>
      <c r="K42" s="119"/>
      <c r="L42" s="119"/>
      <c r="M42" s="148"/>
    </row>
    <row r="43" spans="1:13">
      <c r="A43" s="138"/>
      <c r="B43" s="119"/>
      <c r="C43" s="119"/>
      <c r="D43" s="139"/>
      <c r="E43" s="119"/>
      <c r="F43" s="119"/>
      <c r="G43" s="119"/>
      <c r="H43" s="119"/>
      <c r="I43" s="119"/>
      <c r="J43" s="119"/>
      <c r="K43" s="119"/>
      <c r="L43" s="119"/>
      <c r="M43" s="148"/>
    </row>
    <row r="44" spans="1:13" ht="15.75" customHeight="1">
      <c r="A44" s="141"/>
      <c r="B44" s="124"/>
      <c r="C44" s="124"/>
      <c r="D44" s="142"/>
      <c r="E44" s="124"/>
      <c r="F44" s="124"/>
      <c r="G44" s="124"/>
      <c r="H44" s="124"/>
      <c r="I44" s="124"/>
      <c r="J44" s="124"/>
      <c r="K44" s="124"/>
      <c r="L44" s="124"/>
      <c r="M44" s="149"/>
    </row>
    <row r="48" spans="1:13" ht="13.5">
      <c r="A48" s="286"/>
      <c r="B48" s="286"/>
      <c r="C48" s="286"/>
      <c r="D48" s="286"/>
      <c r="E48" s="286"/>
      <c r="F48" s="286"/>
      <c r="G48" s="286"/>
      <c r="H48" s="286"/>
      <c r="I48" s="286"/>
      <c r="J48" s="286"/>
      <c r="K48" s="286"/>
      <c r="L48" s="286"/>
      <c r="M48" s="286"/>
    </row>
  </sheetData>
  <mergeCells count="20">
    <mergeCell ref="A33:M33"/>
    <mergeCell ref="A34:J34"/>
    <mergeCell ref="A35:J35"/>
    <mergeCell ref="A48:M48"/>
    <mergeCell ref="A4:A6"/>
    <mergeCell ref="B4:B6"/>
    <mergeCell ref="C5:C6"/>
    <mergeCell ref="D5:D6"/>
    <mergeCell ref="E4:E6"/>
    <mergeCell ref="F4:F6"/>
    <mergeCell ref="A7:B7"/>
    <mergeCell ref="A2:M2"/>
    <mergeCell ref="A3:M3"/>
    <mergeCell ref="C4:D4"/>
    <mergeCell ref="G4:J4"/>
    <mergeCell ref="G5:I5"/>
    <mergeCell ref="J5:J6"/>
    <mergeCell ref="K4:K6"/>
    <mergeCell ref="L4:L6"/>
    <mergeCell ref="M4:M6"/>
  </mergeCells>
  <printOptions horizontalCentered="1" verticalCentered="1"/>
  <pageMargins left="0" right="0" top="0.51111111111111096" bottom="0.51111111111111096" header="0.23611111111111099" footer="0.23611111111111099"/>
  <pageSetup paperSize="9" scale="75" firstPageNumber="4294963191" orientation="landscape" r:id="rId1"/>
  <headerFooter alignWithMargins="0">
    <oddFooter>&amp;C第 &amp;P 页</oddFooter>
  </headerFooter>
  <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Thresholds</vt:lpstr>
      <vt:lpstr>2011 goods and works</vt:lpstr>
      <vt:lpstr>2011 Services</vt:lpstr>
      <vt:lpstr>'2011 goods and works'!Print_Area</vt:lpstr>
      <vt:lpstr>'2011 Services'!Print_Area</vt:lpstr>
      <vt:lpstr>Thresholds!Print_Area</vt:lpstr>
      <vt:lpstr>'2011 goods and works'!Print_Titles</vt:lpstr>
      <vt:lpstr>'2011 Services'!Print_Titles</vt:lpstr>
    </vt:vector>
  </TitlesOfParts>
  <Company>吐鲁番世行项目办</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岳建华</dc:creator>
  <cp:lastModifiedBy>wb406484</cp:lastModifiedBy>
  <cp:revision/>
  <cp:lastPrinted>2011-10-25T15:58:40Z</cp:lastPrinted>
  <dcterms:created xsi:type="dcterms:W3CDTF">2008-12-04T06:13:26Z</dcterms:created>
  <dcterms:modified xsi:type="dcterms:W3CDTF">2011-10-25T15:58:41Z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