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 firstSheet="16" activeTab="23"/>
  </bookViews>
  <sheets>
    <sheet name="Mahendra Ilam Goods" sheetId="1" r:id="rId1"/>
    <sheet name="Ilam Consulting Service" sheetId="20" r:id="rId2"/>
    <sheet name="Mahendra Ilam Works" sheetId="2" r:id="rId3"/>
    <sheet name="Nepal Gung Goods" sheetId="3" r:id="rId4"/>
    <sheet name="Nepal Gung Works" sheetId="4" r:id="rId5"/>
    <sheet name="Mechi Goods" sheetId="5" r:id="rId6"/>
    <sheet name="Mechi Works" sheetId="6" r:id="rId7"/>
    <sheet name="Mechi Consulting Service" sheetId="7" r:id="rId8"/>
    <sheet name="Siddhnath Goods" sheetId="8" r:id="rId9"/>
    <sheet name="Siddhanath Works" sheetId="9" r:id="rId10"/>
    <sheet name="siddha nath Consulting service" sheetId="10" r:id="rId11"/>
    <sheet name="Dhankuta goods" sheetId="11" r:id="rId12"/>
    <sheet name="dhankuta consulting servies" sheetId="25" r:id="rId13"/>
    <sheet name="Dhankuta Works" sheetId="12" r:id="rId14"/>
    <sheet name="Bhairahawa works  " sheetId="13" r:id="rId15"/>
    <sheet name="Padmakanya Goods" sheetId="15" r:id="rId16"/>
    <sheet name="Padmakanya Works" sheetId="16" r:id="rId17"/>
    <sheet name="Trichandra Goods" sheetId="17" r:id="rId18"/>
    <sheet name="Trichandra Works" sheetId="18" r:id="rId19"/>
    <sheet name="Palpa Goods" sheetId="22" r:id="rId20"/>
    <sheet name="Palpa Works" sheetId="21" r:id="rId21"/>
    <sheet name="Central Tech Goods" sheetId="24" r:id="rId22"/>
    <sheet name="Central Technology Works" sheetId="23" r:id="rId23"/>
    <sheet name="mahendra Goods" sheetId="27" r:id="rId24"/>
    <sheet name="Mahendra Works" sheetId="26" r:id="rId25"/>
    <sheet name="Summary of Cost" sheetId="19" r:id="rId26"/>
    <sheet name="Abbreviations Used" sheetId="28" r:id="rId27"/>
    <sheet name="Public Youth" sheetId="29" r:id="rId28"/>
  </sheets>
  <definedNames>
    <definedName name="_xlnm.Print_Titles" localSheetId="21">'Central Tech Goods'!$1:$5</definedName>
    <definedName name="_xlnm.Print_Titles" localSheetId="22">'Central Technology Works'!$1:$5</definedName>
    <definedName name="_xlnm.Print_Titles" localSheetId="13">'Dhankuta Works'!$1:$5</definedName>
    <definedName name="_xlnm.Print_Titles" localSheetId="4">'Nepal Gung Works'!$1:$5</definedName>
    <definedName name="_xlnm.Print_Titles" localSheetId="9">'Siddhanath Works'!$1:$5</definedName>
    <definedName name="_xlnm.Print_Titles" localSheetId="8">'Siddhnath Goods'!$1:$5</definedName>
  </definedNames>
  <calcPr calcId="145621"/>
</workbook>
</file>

<file path=xl/calcChain.xml><?xml version="1.0" encoding="utf-8"?>
<calcChain xmlns="http://schemas.openxmlformats.org/spreadsheetml/2006/main">
  <c r="E9" i="29" l="1"/>
  <c r="C5" i="29"/>
  <c r="D5" i="29" s="1"/>
  <c r="E5" i="29" s="1"/>
  <c r="F5" i="29" s="1"/>
  <c r="G5" i="29" s="1"/>
  <c r="H5" i="29" s="1"/>
  <c r="I5" i="29" s="1"/>
  <c r="J5" i="29" s="1"/>
  <c r="K5" i="29" s="1"/>
  <c r="L5" i="29" s="1"/>
  <c r="M5" i="29" s="1"/>
  <c r="N5" i="29" s="1"/>
  <c r="O5" i="29" s="1"/>
  <c r="P5" i="29" s="1"/>
  <c r="Q5" i="29" s="1"/>
  <c r="B5" i="29"/>
  <c r="E24" i="1"/>
  <c r="E33" i="4"/>
  <c r="J6" i="7"/>
  <c r="K6" i="7" s="1"/>
  <c r="L6" i="7" s="1"/>
  <c r="M6" i="7" s="1"/>
  <c r="N6" i="7" s="1"/>
  <c r="Q6" i="7" s="1"/>
  <c r="B5" i="26"/>
  <c r="C5" i="26" s="1"/>
  <c r="D5" i="26" s="1"/>
  <c r="E5" i="26" s="1"/>
  <c r="F5" i="26" s="1"/>
  <c r="G5" i="26" s="1"/>
  <c r="H5" i="26" s="1"/>
  <c r="I5" i="26" s="1"/>
  <c r="J5" i="26" s="1"/>
  <c r="K5" i="26" s="1"/>
  <c r="L5" i="26" s="1"/>
  <c r="M5" i="26" s="1"/>
  <c r="N5" i="26" s="1"/>
  <c r="O5" i="26" s="1"/>
  <c r="P5" i="26" s="1"/>
  <c r="Q5" i="26" s="1"/>
  <c r="B5" i="27"/>
  <c r="C5" i="27" s="1"/>
  <c r="D5" i="27" s="1"/>
  <c r="E5" i="27" s="1"/>
  <c r="F5" i="27" s="1"/>
  <c r="G5" i="27" s="1"/>
  <c r="H5" i="27" s="1"/>
  <c r="I5" i="27" s="1"/>
  <c r="J5" i="27" s="1"/>
  <c r="K5" i="27" s="1"/>
  <c r="L5" i="27" s="1"/>
  <c r="M5" i="27" s="1"/>
  <c r="N5" i="27" s="1"/>
  <c r="O5" i="27" s="1"/>
  <c r="P5" i="27" s="1"/>
  <c r="Q5" i="27" s="1"/>
  <c r="K15" i="23"/>
  <c r="K12" i="23"/>
  <c r="K9" i="23"/>
  <c r="B5" i="23"/>
  <c r="C5" i="23" s="1"/>
  <c r="D5" i="23" s="1"/>
  <c r="E5" i="23" s="1"/>
  <c r="F5" i="23" s="1"/>
  <c r="G5" i="23" s="1"/>
  <c r="H5" i="23" s="1"/>
  <c r="I5" i="23" s="1"/>
  <c r="J5" i="23" s="1"/>
  <c r="K5" i="23" s="1"/>
  <c r="L5" i="23" s="1"/>
  <c r="M5" i="23" s="1"/>
  <c r="N5" i="23" s="1"/>
  <c r="O5" i="23" s="1"/>
  <c r="P5" i="23" s="1"/>
  <c r="Q5" i="23" s="1"/>
  <c r="B5" i="24"/>
  <c r="C5" i="24" s="1"/>
  <c r="D5" i="24" s="1"/>
  <c r="E5" i="24" s="1"/>
  <c r="F5" i="24" s="1"/>
  <c r="G5" i="24" s="1"/>
  <c r="H5" i="24" s="1"/>
  <c r="I5" i="24" s="1"/>
  <c r="J5" i="24" s="1"/>
  <c r="K5" i="24" s="1"/>
  <c r="L5" i="24" s="1"/>
  <c r="M5" i="24" s="1"/>
  <c r="N5" i="24" s="1"/>
  <c r="O5" i="24" s="1"/>
  <c r="P5" i="24" s="1"/>
  <c r="Q5" i="24" s="1"/>
  <c r="B5" i="21"/>
  <c r="C5" i="21" s="1"/>
  <c r="D5" i="21" s="1"/>
  <c r="E5" i="21" s="1"/>
  <c r="F5" i="21" s="1"/>
  <c r="G5" i="21" s="1"/>
  <c r="H5" i="21" s="1"/>
  <c r="I5" i="21" s="1"/>
  <c r="J5" i="21" s="1"/>
  <c r="K5" i="21" s="1"/>
  <c r="L5" i="21" s="1"/>
  <c r="M5" i="21" s="1"/>
  <c r="N5" i="21" s="1"/>
  <c r="O5" i="21" s="1"/>
  <c r="P5" i="21" s="1"/>
  <c r="Q5" i="21" s="1"/>
  <c r="B5" i="22"/>
  <c r="C5" i="22" s="1"/>
  <c r="D5" i="22" s="1"/>
  <c r="E5" i="22" s="1"/>
  <c r="F5" i="22" s="1"/>
  <c r="G5" i="22" s="1"/>
  <c r="H5" i="22" s="1"/>
  <c r="I5" i="22" s="1"/>
  <c r="J5" i="22" s="1"/>
  <c r="K5" i="22" s="1"/>
  <c r="L5" i="22" s="1"/>
  <c r="M5" i="22" s="1"/>
  <c r="N5" i="22" s="1"/>
  <c r="O5" i="22" s="1"/>
  <c r="P5" i="22" s="1"/>
  <c r="Q5" i="22" s="1"/>
  <c r="C5" i="18"/>
  <c r="D5" i="18" s="1"/>
  <c r="E5" i="18" s="1"/>
  <c r="F5" i="18" s="1"/>
  <c r="G5" i="18" s="1"/>
  <c r="H5" i="18" s="1"/>
  <c r="I5" i="18" s="1"/>
  <c r="J5" i="18" s="1"/>
  <c r="K5" i="18" s="1"/>
  <c r="L5" i="18" s="1"/>
  <c r="M5" i="18" s="1"/>
  <c r="N5" i="18" s="1"/>
  <c r="O5" i="18" s="1"/>
  <c r="P5" i="18" s="1"/>
  <c r="Q5" i="18" s="1"/>
  <c r="B5" i="18"/>
  <c r="K12" i="17"/>
  <c r="K9" i="17"/>
  <c r="K6" i="17"/>
  <c r="B5" i="17"/>
  <c r="C5" i="17" s="1"/>
  <c r="D5" i="17" s="1"/>
  <c r="E5" i="17" s="1"/>
  <c r="F5" i="17" s="1"/>
  <c r="G5" i="17" s="1"/>
  <c r="H5" i="17" s="1"/>
  <c r="I5" i="17" s="1"/>
  <c r="J5" i="17" s="1"/>
  <c r="K5" i="17" s="1"/>
  <c r="L5" i="17" s="1"/>
  <c r="M5" i="17" s="1"/>
  <c r="N5" i="17" s="1"/>
  <c r="O5" i="17" s="1"/>
  <c r="P5" i="17" s="1"/>
  <c r="Q5" i="17" s="1"/>
  <c r="B5" i="16"/>
  <c r="C5" i="16" s="1"/>
  <c r="D5" i="16" s="1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Q5" i="16" s="1"/>
  <c r="K9" i="15"/>
  <c r="C5" i="15"/>
  <c r="D5" i="15" s="1"/>
  <c r="E5" i="15" s="1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Q5" i="15" s="1"/>
  <c r="B5" i="15"/>
  <c r="C5" i="13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B5" i="13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Q5" i="12" s="1"/>
  <c r="B5" i="12"/>
  <c r="C5" i="1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B5" i="11"/>
  <c r="K30" i="9"/>
  <c r="K27" i="9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B5" i="9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B5" i="8"/>
  <c r="R6" i="7" l="1"/>
  <c r="S6" i="7" s="1"/>
  <c r="T6" i="7" s="1"/>
  <c r="N18" i="6"/>
  <c r="K12" i="6"/>
  <c r="K6" i="6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B5" i="5"/>
  <c r="C5" i="5" s="1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B5" i="4"/>
  <c r="C5" i="4" s="1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B5" i="3"/>
  <c r="C5" i="3" s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D9" i="19" l="1"/>
  <c r="E18" i="15"/>
  <c r="C10" i="19" s="1"/>
  <c r="E12" i="16"/>
  <c r="D10" i="19" s="1"/>
  <c r="E12" i="13"/>
  <c r="E18" i="26"/>
  <c r="D14" i="19" s="1"/>
  <c r="E21" i="27"/>
  <c r="C14" i="19" s="1"/>
  <c r="E27" i="24"/>
  <c r="C13" i="19" s="1"/>
  <c r="E51" i="23"/>
  <c r="D13" i="19" s="1"/>
  <c r="G14" i="19" l="1"/>
  <c r="G13" i="19"/>
  <c r="E9" i="10"/>
  <c r="E12" i="25"/>
  <c r="E8" i="19" s="1"/>
  <c r="E9" i="7"/>
  <c r="E6" i="19" s="1"/>
  <c r="E15" i="17"/>
  <c r="C11" i="19" s="1"/>
  <c r="E12" i="20"/>
  <c r="E4" i="19" s="1"/>
  <c r="E12" i="21"/>
  <c r="D12" i="19" s="1"/>
  <c r="E15" i="22"/>
  <c r="C12" i="19" s="1"/>
  <c r="G12" i="19" l="1"/>
  <c r="E12" i="18"/>
  <c r="D11" i="19" s="1"/>
  <c r="G11" i="19" s="1"/>
  <c r="G10" i="19"/>
  <c r="E36" i="12"/>
  <c r="D8" i="19" s="1"/>
  <c r="E7" i="19"/>
  <c r="E16" i="19" s="1"/>
  <c r="E33" i="9"/>
  <c r="D7" i="19" s="1"/>
  <c r="E27" i="6"/>
  <c r="D6" i="19" s="1"/>
  <c r="D5" i="19"/>
  <c r="E15" i="2"/>
  <c r="D4" i="19" s="1"/>
  <c r="G9" i="19"/>
  <c r="E12" i="11"/>
  <c r="C8" i="19" s="1"/>
  <c r="E30" i="8"/>
  <c r="C7" i="19" s="1"/>
  <c r="E27" i="5"/>
  <c r="C6" i="19" s="1"/>
  <c r="E15" i="3"/>
  <c r="C5" i="19" s="1"/>
  <c r="C4" i="19"/>
  <c r="C16" i="19" l="1"/>
  <c r="D16" i="19"/>
  <c r="G7" i="19"/>
  <c r="G8" i="19"/>
  <c r="G6" i="19"/>
  <c r="G5" i="19"/>
  <c r="G4" i="19"/>
  <c r="G16" i="19" s="1"/>
</calcChain>
</file>

<file path=xl/sharedStrings.xml><?xml version="1.0" encoding="utf-8"?>
<sst xmlns="http://schemas.openxmlformats.org/spreadsheetml/2006/main" count="2211" uniqueCount="278">
  <si>
    <t>Project Name &amp; ID : Second Higher Education Project (SHEP)</t>
  </si>
  <si>
    <t>Prior/Post Review</t>
  </si>
  <si>
    <t>Cost Estimate (NRs Million)</t>
  </si>
  <si>
    <t>Method of Procurement</t>
  </si>
  <si>
    <t>Bid Invitation</t>
  </si>
  <si>
    <t>Public Opening of Bids</t>
  </si>
  <si>
    <t>p</t>
  </si>
  <si>
    <t>NCB</t>
  </si>
  <si>
    <t>GON</t>
  </si>
  <si>
    <t>NA</t>
  </si>
  <si>
    <t>R</t>
  </si>
  <si>
    <t>A</t>
  </si>
  <si>
    <t>Post</t>
  </si>
  <si>
    <t>SQ</t>
  </si>
  <si>
    <t>Completed</t>
  </si>
  <si>
    <t>DC</t>
  </si>
  <si>
    <t xml:space="preserve">Total </t>
  </si>
  <si>
    <t>Executing Agency : UGC / TU-SHEP</t>
  </si>
  <si>
    <t>P</t>
  </si>
  <si>
    <t>Total</t>
  </si>
  <si>
    <t>Shopping</t>
  </si>
  <si>
    <t>post</t>
  </si>
  <si>
    <t>IC</t>
  </si>
  <si>
    <t>Procurement Plan (PP) for Goods  -2012/2013(Revised and updated)</t>
  </si>
  <si>
    <t>Loan / Credit/Grant No: H274-Nep</t>
  </si>
  <si>
    <t>Executing Agency : UGC/TU-SHEP</t>
  </si>
  <si>
    <t>Executing Agency : UGC/TU-SHEP-SHEP</t>
  </si>
  <si>
    <t>Construction of Library Building (SHEP/TU/MRC/W/NCB-1)</t>
  </si>
  <si>
    <t>Procurement Plan (PP) for Works -2012/2013(Revised and updated)</t>
  </si>
  <si>
    <t>Construction of 1st Floor of Regional Library Building (SHEP/TU/MMC/W/NCB-1)</t>
  </si>
  <si>
    <t>Construction of Boundry Wall (SHEP/TU/MMC/W/NCB-3)</t>
  </si>
  <si>
    <t>Procurement Plan (PP) for Works  -2012/2013(Revised and updated)</t>
  </si>
  <si>
    <t>Purchase of Library Books (SHEP/TU/SSC/G/SQ-2)</t>
  </si>
  <si>
    <t>Construction of Library Building (SHEP/TU/BMC/W/NCB-1)</t>
  </si>
  <si>
    <t>Procurement Plan (PP) for Goods -2012/2013(Revised and updated)</t>
  </si>
  <si>
    <t>S.No.</t>
  </si>
  <si>
    <t>Project Implementing Selected Decentralized Campuses</t>
  </si>
  <si>
    <t>Procurement Heads</t>
  </si>
  <si>
    <t>Goods</t>
  </si>
  <si>
    <t>Works</t>
  </si>
  <si>
    <t>Consulting Servies</t>
  </si>
  <si>
    <t>Non Consulting Servies</t>
  </si>
  <si>
    <t>Mahendra Ratna Multiple Campus, Ilam</t>
  </si>
  <si>
    <t>Bhairahawa Campus, Bhairahawa</t>
  </si>
  <si>
    <t>Padmakanya Multiple Campus, Bagabazar</t>
  </si>
  <si>
    <t>Siddhanath Science Campus, Mahendranagar</t>
  </si>
  <si>
    <t>Trichandra Multiple Campus, Ghantaghar</t>
  </si>
  <si>
    <t>Mechi Multiple Campus, Jhapa</t>
  </si>
  <si>
    <t>Mahendra Multiple Campus, Nepalgunj</t>
  </si>
  <si>
    <t>Dhankuta Multiple Campus, Dhankuta</t>
  </si>
  <si>
    <t>Procurement Plan (PP) for  Consulting Service  -2012/2013(Revised and updated)</t>
  </si>
  <si>
    <t>20/10/2013</t>
  </si>
  <si>
    <t>Construction of Canteen (SHEP/TU/MMC/W/NCB-4)</t>
  </si>
  <si>
    <t>Construction of Second Floor of M.sc.,physics Lab. Building  (SHEP/TU/SSC/W/NCB-1)</t>
  </si>
  <si>
    <t>Maintenance of Science Building (door,window &amp; painting) (SHEP/TU/MMC/W/NCB-2)</t>
  </si>
  <si>
    <t>-</t>
  </si>
  <si>
    <t>Mahendra Multiple Campus, Dharan</t>
  </si>
  <si>
    <t>Tribhuvan Multiple Campus, Palpa</t>
  </si>
  <si>
    <t>Abbreviations Used in the Procurement Plans</t>
  </si>
  <si>
    <t>Actual</t>
  </si>
  <si>
    <t>BER</t>
  </si>
  <si>
    <t>Bid Evaluation Report</t>
  </si>
  <si>
    <t>G</t>
  </si>
  <si>
    <t>Government of Nepal</t>
  </si>
  <si>
    <t>ID</t>
  </si>
  <si>
    <t>Identification</t>
  </si>
  <si>
    <t>Not aplicable</t>
  </si>
  <si>
    <t>National Competitive Bidding</t>
  </si>
  <si>
    <t>NO</t>
  </si>
  <si>
    <t>Number</t>
  </si>
  <si>
    <t>NOL</t>
  </si>
  <si>
    <t>No Objection Letter</t>
  </si>
  <si>
    <t>Planned</t>
  </si>
  <si>
    <t>PP</t>
  </si>
  <si>
    <t>Procurement Plan</t>
  </si>
  <si>
    <t>Revised</t>
  </si>
  <si>
    <t>SHEP</t>
  </si>
  <si>
    <t>Second Higher Education Project</t>
  </si>
  <si>
    <t>SHOP</t>
  </si>
  <si>
    <t>Sealed Quotation</t>
  </si>
  <si>
    <t>UGC</t>
  </si>
  <si>
    <t>University Grants Commission</t>
  </si>
  <si>
    <t>W</t>
  </si>
  <si>
    <t>WB</t>
  </si>
  <si>
    <t>The World Bank</t>
  </si>
  <si>
    <t>Direct Contact</t>
  </si>
  <si>
    <t>Individual Consultants</t>
  </si>
  <si>
    <t>Non Consulting Services</t>
  </si>
  <si>
    <t>CS</t>
  </si>
  <si>
    <t>Consulting Services</t>
  </si>
  <si>
    <t>Central Technology Campus, Dharan</t>
  </si>
  <si>
    <t>Implementing Agency : Central Technology Campus, Dharan (Autonomus)</t>
  </si>
  <si>
    <t>NCS</t>
  </si>
  <si>
    <t>Procurement Plan (PP) for Consulting Service  -2012/2013(Revised and updated)</t>
  </si>
  <si>
    <t>Implementing Agency : Mahendra Multiple Campus, Nepalgunj-Decentralised</t>
  </si>
  <si>
    <t>Implementing Agency : Mechi Multiple Campus, Jhapa -Decentralised</t>
  </si>
  <si>
    <t>Implementing Agency : Mechi Multiple Campus, Jhapa-Decentralised</t>
  </si>
  <si>
    <t>Implementing Agency : Siddhanath Science Campus, Mahendranagar -Decentralised</t>
  </si>
  <si>
    <t>Implementing Agency : Siddhanath Science Campus, Mahendranagar-Decentralised</t>
  </si>
  <si>
    <t>Implementing Agency : Dhankuta  Multiple Campus, Dhankuta-Decentralised</t>
  </si>
  <si>
    <t>Implementing Agency : Bhairahawa Campus , Bhairahawa-Decentralised</t>
  </si>
  <si>
    <t>Implementing Agency : Padmakanya Campus, Bagabazar-Decentralised</t>
  </si>
  <si>
    <t>Implementing Agency : Trichandra Multiple Campus , Ghantaghar-Decentralised</t>
  </si>
  <si>
    <t>Implementing Agency : Tribhuvan Campus Plapa-Decentralised</t>
  </si>
  <si>
    <t>Implementing Agency : Mahendra Multiple Campus, Dharan-Decentralised</t>
  </si>
  <si>
    <t>Construction of  Administrative Building (SHEP/TU/BMC/W/NCB-2)</t>
  </si>
  <si>
    <t>Remarks</t>
  </si>
  <si>
    <t>Procurement Plan (PP) for consulting services  -2012/2013(Revised and updated)</t>
  </si>
  <si>
    <t>Purchase of Office Furniture &amp; Fixtures (SHEP/TU/SSC/G/SQ-3)</t>
  </si>
  <si>
    <t xml:space="preserve"> Construction of Library Building (SHEP/TU/PMC/W/NCB-1)</t>
  </si>
  <si>
    <t>Implementing Agency : Mahendra Ratna Maltiple  Campus , Ilam (Autonomus)</t>
  </si>
  <si>
    <t>In Progress</t>
  </si>
  <si>
    <t xml:space="preserve">Prior </t>
  </si>
  <si>
    <t>Construction of Auditorium Hall       (SHEP/TU/TMC/W/NCB-1)</t>
  </si>
  <si>
    <t>Purchase of Lab Equipments (Pestro meter -2 &amp; Others ) (SHEP/TU/KPC/G/NCB-3)</t>
  </si>
  <si>
    <t>Purchase of Lab. Glasswares (SHEP/TU/KPC/G/NCB-4)</t>
  </si>
  <si>
    <t>Purchase of Generator 25KVA    (SHEP/TU/KPC/G/NCB-5)</t>
  </si>
  <si>
    <t>Class Room Furnitures : 150 Sets( 4 Seater  Each)  (SHEP/TU/MMC/G/NCB-1)</t>
  </si>
  <si>
    <t>In Process</t>
  </si>
  <si>
    <t>Purchase of  Computers-40 Sets  (SHEP/TU/MC/G/NCB-1)</t>
  </si>
  <si>
    <t>Purchase of 5 sets Computers  (SHEP/TU/SSC/G/SQ-5)</t>
  </si>
  <si>
    <t>Reparing of Drinking Water Tank &amp; 1000m Pipe Line  (SHEP/TU/DMC/W/SQ-2)</t>
  </si>
  <si>
    <t xml:space="preserve"> Reparing &amp; Maintenance of 15 Toilets (SHEP/TU/DMC/W/SQ-3)</t>
  </si>
  <si>
    <t>Purchase of Microscope-10 Sets (SHEP/TU/TMC/G/NCB-2)</t>
  </si>
  <si>
    <t>Purchase of Computer- 50 Sets  , Multimedia Projector -10 Sets for 10 Division (SHEP/TU/KPC/G/NCB-2)</t>
  </si>
  <si>
    <t>Prior</t>
  </si>
  <si>
    <t>Maintenance of Building , Roof &amp; wall Painting of Building  (SHEP/TU/PMC/W/NCB-2)</t>
  </si>
  <si>
    <t>Purchase of Laptop-30 Sets, Printer-30 Sets for 26 Department ,Exam ,Account, Adm. Sec., Multimedia Projector set-15 for 15 Departments  (SHEP/TU/TMC/G/NCB-1)</t>
  </si>
  <si>
    <t>Maintenance of  Building (Lab.,class rooms, Administration) (SHEP/TU/TMC/W/NCB-2)</t>
  </si>
  <si>
    <t>Purchase of Furnitures  for                Lab,Class rooms  &amp; Office (SHEP/TU/KPC/G/NCB-6)</t>
  </si>
  <si>
    <t>Purchase of Automatic generator-1 (25KVA) (SHEP/TU/SSC/G/SQ-1)</t>
  </si>
  <si>
    <t>Purchase of Furnitures for Library &amp; Class Rooms  (SHEP/TU/SSC/G/SQ-4)</t>
  </si>
  <si>
    <t xml:space="preserve"> Construction of Building (2 Storey 1000sq.ft each) (SHEP/TU/TMC/W/NCB-1)</t>
  </si>
  <si>
    <t>Purchase  of Furniture for Class rooms   (SHEP/TU/TMC/G/NCB-1)</t>
  </si>
  <si>
    <t xml:space="preserve"> Maintenance of Lab. Building  (SHEP/TU/KPC/W/NCB-1)</t>
  </si>
  <si>
    <t>Purchase of  Furniture &amp; Fixtures      (SHEP/TU/MMC/G/SQ-1)</t>
  </si>
  <si>
    <t>S. No.</t>
  </si>
  <si>
    <t>Description of Goods or Works &amp; Contract ID No.</t>
  </si>
  <si>
    <t>PP Status</t>
  </si>
  <si>
    <t>Cost Estimate    (NRs. Million)</t>
  </si>
  <si>
    <t>Proc. Procedure: GoN or WB?</t>
  </si>
  <si>
    <t>Bid Document to WB</t>
  </si>
  <si>
    <t>WB's NOL to Bid Document</t>
  </si>
  <si>
    <t>BER &amp; Award Recomm. To WB</t>
  </si>
  <si>
    <t>WB's NOL to Award Recommendation</t>
  </si>
  <si>
    <t>Contract Signing</t>
  </si>
  <si>
    <t>Completion fo the Contract</t>
  </si>
  <si>
    <t>Procuremetn at Center or District</t>
  </si>
  <si>
    <t>Purchase of 4 sets of Desktop Computer (SHEP/TU/MRC/G/Shop-1)</t>
  </si>
  <si>
    <t>Purchase of 6 sets Projector for departments (SHEP/TU/MRC/G/Shop-2)</t>
  </si>
  <si>
    <t>District</t>
  </si>
  <si>
    <t>Purchase of Laboratory Equipments : Microscope-5 Sets, Binacular-3 Sets  &amp;  Others (SHEP/TU/MRC/G/SQ-3)</t>
  </si>
  <si>
    <t>Purchase of Furnitures for Conference Hall, Guest Room &amp; Research Center (SHEP/TU/MRC/G/SQ-4)</t>
  </si>
  <si>
    <t>Purchase of Books (SHEP/TU/MRC/G/NCB-5)</t>
  </si>
  <si>
    <t>Construction of Boundry Wall (SHEP/TU/MRC/W/SQ-2)</t>
  </si>
  <si>
    <t>Construction of 4 Roomed Laboratory Building (SHEP/TU/MRC/W/NCB-3</t>
  </si>
  <si>
    <t>Description of Services &amp; Contract ID No.</t>
  </si>
  <si>
    <t>Prior/ Post Review</t>
  </si>
  <si>
    <t>Method of Selection</t>
  </si>
  <si>
    <t>Pro.  Procedure: GoN or WB?</t>
  </si>
  <si>
    <t>Advertising for EOI</t>
  </si>
  <si>
    <t>Cost Estimate, Short list &amp; RFP to WB</t>
  </si>
  <si>
    <t>WB’s NOL to  SL &amp; RFP</t>
  </si>
  <si>
    <t>RFP Issued</t>
  </si>
  <si>
    <t>Proposals Submission</t>
  </si>
  <si>
    <t>TP  Eval. Report to WB</t>
  </si>
  <si>
    <t>WB’s NOL to TP EVal. Report</t>
  </si>
  <si>
    <t>Public Opening of FP</t>
  </si>
  <si>
    <t xml:space="preserve">FER &amp; Award Recomm. to WB for  info. </t>
  </si>
  <si>
    <t>Negotiated Contract to WB</t>
  </si>
  <si>
    <t>WB’s NOL to Nego. Contract</t>
  </si>
  <si>
    <t>Completion date of the contract</t>
  </si>
  <si>
    <t>Procurement at Center/ District</t>
  </si>
  <si>
    <r>
      <t xml:space="preserve">Executing Agency : </t>
    </r>
    <r>
      <rPr>
        <b/>
        <sz val="10"/>
        <color theme="1"/>
        <rFont val="Calibri"/>
        <family val="2"/>
        <scheme val="minor"/>
      </rPr>
      <t>UGC TU-SHEP</t>
    </r>
  </si>
  <si>
    <r>
      <t xml:space="preserve">Implementing Agency : </t>
    </r>
    <r>
      <rPr>
        <b/>
        <sz val="10"/>
        <color theme="1"/>
        <rFont val="Calibri"/>
        <family val="2"/>
        <scheme val="minor"/>
      </rPr>
      <t>Mahendra Ratna Maltiple  Campus , Ilam (Autonomus)</t>
    </r>
  </si>
  <si>
    <r>
      <t xml:space="preserve">Project Name &amp; ID : </t>
    </r>
    <r>
      <rPr>
        <b/>
        <sz val="10"/>
        <color theme="1"/>
        <rFont val="Calibri"/>
        <family val="2"/>
        <scheme val="minor"/>
      </rPr>
      <t>Second Higher Education Project (SHEP)</t>
    </r>
  </si>
  <si>
    <r>
      <t xml:space="preserve">Loan / Credit/Grant No: </t>
    </r>
    <r>
      <rPr>
        <b/>
        <sz val="10"/>
        <color theme="1"/>
        <rFont val="Calibri"/>
        <family val="2"/>
        <scheme val="minor"/>
      </rPr>
      <t>H274-NEP</t>
    </r>
  </si>
  <si>
    <t>Preparation of  Horticulture/Floriculture Curriculum (SHEP/TU/MRC/S/SSS-1)</t>
  </si>
  <si>
    <t>SSS</t>
  </si>
  <si>
    <t>CQS</t>
  </si>
  <si>
    <t>Scientific Equipments (Microscope-2 Sets, Binaculars-1 Set)  &amp; Others       (SHEP/TU/MMC/G/SQ-2)</t>
  </si>
  <si>
    <t>Purchase of Desktop Computer-5 Sets &amp; Leser Printer-2 Sets  (SHEP/TU/MMC/G/SQ-3)</t>
  </si>
  <si>
    <t>DP</t>
  </si>
  <si>
    <t>Construction &amp; Maintenance of students'  Toilets (SHEP/TU/MMC/W/SQ-6)</t>
  </si>
  <si>
    <t>Construction of 200 Mtrs Internal road with black top   (SHEP/TU/MMC/W/Shop-7)</t>
  </si>
  <si>
    <t>Purchase of   Computer table Sets -40      (SHEP/TU/MC/G/SQ-2)</t>
  </si>
  <si>
    <t>Purchase of Educational  Equipments   (Projector-3 Sets, White Board-20 Sets) &amp; Others (SHEP/TU/MC/G/SQ-3)</t>
  </si>
  <si>
    <t>Purchase of  Soil Test  Equipments (Lab.Tester ) (SHEP/TU/MC/G/NCB-4)</t>
  </si>
  <si>
    <t>Furniture : 24 sets for Class Rooms (SHEP/TU/MC/G/SQ-5)</t>
  </si>
  <si>
    <r>
      <t xml:space="preserve">Science  Equipments  : </t>
    </r>
    <r>
      <rPr>
        <sz val="8"/>
        <color theme="1"/>
        <rFont val="Calibri"/>
        <family val="2"/>
      </rPr>
      <t>-</t>
    </r>
    <r>
      <rPr>
        <sz val="8"/>
        <color theme="1"/>
        <rFont val="Calibri"/>
        <family val="2"/>
        <scheme val="minor"/>
      </rPr>
      <t xml:space="preserve"> (Microscope-3 Sets, Digital Balance-3Sets) (SHEP/TU/MC/G/SQ-7)</t>
    </r>
  </si>
  <si>
    <t>Painting of buildings (Arts, Science, Library, Hostel, Teachers'  Quarter) (SHEP/TU/MC/W/SQ-1)</t>
  </si>
  <si>
    <t>Maintenance  of doors/windows of  humanities building &amp; hostel               (SHEP/TU/MC/W/SQ-2)</t>
  </si>
  <si>
    <t>Repair &amp; maintenance of Play Ground (Basket ball, Volley ball) (SHEP/TU/MC/W/SQ-3)</t>
  </si>
  <si>
    <t>Maintenance of  Laboratory &amp; Gravelling of Road  (500 mtr)   (SHEP/TU/MC/W/SQ-4)</t>
  </si>
  <si>
    <t>Construction of Tea Lab. &amp; Studend Toilet   (SHEP/TU/MC/W/SQ-5)</t>
  </si>
  <si>
    <t xml:space="preserve"> Maintenance   of Furnitures for Lab &amp; class rooms  (SHEP/TU/MC/W/NCB-6)</t>
  </si>
  <si>
    <t>Preparation of Land for Tea  plantation  using Dozor &amp; Scabetor  (SHEP/TU/MC/W/SQ-1)</t>
  </si>
  <si>
    <r>
      <t xml:space="preserve">Implementing Agency : </t>
    </r>
    <r>
      <rPr>
        <b/>
        <sz val="10"/>
        <color theme="1"/>
        <rFont val="Calibri"/>
        <family val="2"/>
        <scheme val="minor"/>
      </rPr>
      <t xml:space="preserve"> Mechi Multiple Campus, Jhapa-Decentralised</t>
    </r>
  </si>
  <si>
    <t>Hiring Consultant for Computer  Trainning to Staff (SHEP/TU/MC/S/CQ-1)</t>
  </si>
  <si>
    <t>Purchase of Sport materials (volley ball, basket ball, table tenis, net) (SHEP/TU/SSC/G/Shop-6)</t>
  </si>
  <si>
    <t>Purchase of Euro Guard With Watercooling Machine-3 (SHEP/TU/SSC/G/Shop-7)</t>
  </si>
  <si>
    <t>Maintenance of Office &amp; Classroom Furnitures (SHEP/TU/SSC/W/Shop-2)</t>
  </si>
  <si>
    <t xml:space="preserve"> Construction of Cycle and Motorcycle Stand (SHEP/TU/SSC/W/Shop-5)</t>
  </si>
  <si>
    <t>Maintenance of Play Ground  of Criket, Badminton, Table Tenis         (SHEP/TU/SSC/W/DP-6)</t>
  </si>
  <si>
    <t>Maintenance  of  20000Ltrs over head   Steel water Tank (SHEP/TU/SSC/W/SQ-8)</t>
  </si>
  <si>
    <t>Maintenance &amp; panting of Boys hostel, Staff Quarter (37 roomed) (SHEP/TU/SSC/W/SQ-9)</t>
  </si>
  <si>
    <r>
      <t xml:space="preserve">Implementing Agency : </t>
    </r>
    <r>
      <rPr>
        <b/>
        <sz val="10"/>
        <color theme="1"/>
        <rFont val="Calibri"/>
        <family val="2"/>
        <scheme val="minor"/>
      </rPr>
      <t xml:space="preserve"> Siddhanath Science Campus, Mahendranagar-Decentralised</t>
    </r>
  </si>
  <si>
    <t>Procurement of Text Books &amp; Reference Books (SHEP/TU/DMC/G/SQ-1)</t>
  </si>
  <si>
    <t>Procurement of Computer-2Sets, Laptop-2Sets, Printer-1Set, Projector-2Sets for Language Lab.  (SHEP/TU/DMC/G/SQ-2)</t>
  </si>
  <si>
    <r>
      <t xml:space="preserve">Implementing Agency : </t>
    </r>
    <r>
      <rPr>
        <b/>
        <sz val="10"/>
        <color theme="1"/>
        <rFont val="Calibri"/>
        <family val="2"/>
        <scheme val="minor"/>
      </rPr>
      <t xml:space="preserve"> Dhankuta  Multiple Campus, Dhankuta-Decentralised</t>
    </r>
  </si>
  <si>
    <t>Hiring Consultant for Tranning to the Staff of Research Centre  (SHEP/TU/DMC/S/SSS-1)</t>
  </si>
  <si>
    <t>Hiring Consultant for Improvement of  Student Extra Curricular Activities (SHEP/TU/DMC/S/SSS-2)</t>
  </si>
  <si>
    <t>Hiring Consulting Services for Computer Maintenance &amp; Software Upgrading (SHEP/TU/SSC/S/SSS-1)</t>
  </si>
  <si>
    <t xml:space="preserve"> Reparing of roof &amp; Ceiling   of Admin. Building &amp; 4 Class Room (SHEP/TU/DMC/W/SQ-1)</t>
  </si>
  <si>
    <t>Plantation in road side of Campus Compound (SHEP/TU/DMC/W/Shop-4)</t>
  </si>
  <si>
    <t>Class Room Building Construction for Degree Class (Phy.,Chem.,Botany)  (SHEP/TU/DMC/W/NCB-5)</t>
  </si>
  <si>
    <t>Renovation of Science Lab. (SHEP/TU/DMC/W/SQ-6)</t>
  </si>
  <si>
    <t>Construction of Campus Compound wall/Fancing (SHEP/TU/DMC/W/SQ-7)</t>
  </si>
  <si>
    <t>Electricity Line Reparing  of Teaching &amp; Admn. Building (SHEP/TU/DMC/W/SQ-8)</t>
  </si>
  <si>
    <t xml:space="preserve"> Extention of Building  for BBS Program (SHEP/TU/DMC/W/SQ-9)</t>
  </si>
  <si>
    <t>Repair &amp; maintenance of 8 Units Teachers' Quarter   (door ,window , Leakage )                 (SHEP/TU/DMC/W/SQ-10)</t>
  </si>
  <si>
    <t>Procurement of  Furnitures   (SHEP/TU/PMC/G/NCB-1)</t>
  </si>
  <si>
    <t>Purchase of Books (SHEP/TU/PMC/G/NCB-2)</t>
  </si>
  <si>
    <t>Purchase of Computer-50 sets,Printer-15 sets (SHEP/TU/PMC/G/NCB-3)</t>
  </si>
  <si>
    <t>Purchase of Furniture &amp; Furnishing of  Computer Room    (SHEP/TU/PMC/G/NCB-4)</t>
  </si>
  <si>
    <t>Procurement of Furniture : Filling Cabinet-5,File Rack-1, Daraj-5,Office Chairs-30, Round Table-1 and Others       (SHEP/TU/TMC/G/NCB-3)</t>
  </si>
  <si>
    <t>Building Repair (Plaster &amp; Painting ),  Toilet Construction   (SHEP/TU/TMC/W/NCB-2)</t>
  </si>
  <si>
    <t>Purchase of  Computer-6 Sets,UPS-6 Sets,Printer-2 Sets,Photocopy Machine-2 Sets,Generator-1 Set   (SHEP/TU/TMC/G/SQ-2)</t>
  </si>
  <si>
    <t>Purchase of Books (SHEP/TU/TMC/G/Shop-3)</t>
  </si>
  <si>
    <t>Purchase of Books (SHEP/TU/KPC/G/Shop-1)</t>
  </si>
  <si>
    <t>Maintenance of  wiring  for Lab.,class rooms  &amp; Administrative building  (SHEP/TU/KPC/W/SQ-2)</t>
  </si>
  <si>
    <t>Maintenance of Dry &amp; wet Pilot Plant Building (SHEP/TU/KPC/W/SQ-3)</t>
  </si>
  <si>
    <t>Construction of Main ( Front) Gate (SHEP/TU/KPC/W/SQ-4)</t>
  </si>
  <si>
    <t>Construction of two Storey building for Nutrition Program   (SHEP/TU/KPC/W/NCB-5)</t>
  </si>
  <si>
    <t>Construction of Girls Hostel for 15 Students (SHEP/TU/KPC/W/NCB-6)</t>
  </si>
  <si>
    <t>Construction of Boys Hostel for 25 Students (SHEP/TU/KPC/W/ICB-7)</t>
  </si>
  <si>
    <t>ICB</t>
  </si>
  <si>
    <t>Construction of Basketball Court    (SHEP/TU/KPC/W/NCB-8)</t>
  </si>
  <si>
    <t>Construction of Boundry Wall       (SHEP/TU/KPC/W/NCB-9)</t>
  </si>
  <si>
    <t>Renovation of class room building (SHEP/TU/KPC/W/NCB-10)</t>
  </si>
  <si>
    <t>Expansion of Building for Campus Chief Office    (SHEP/TU/KPC/W/NCB-11)</t>
  </si>
  <si>
    <t>Construction of Library Building   (SHEP/TU/KPC/W/NCB-12)</t>
  </si>
  <si>
    <t>Construction of Staff Quarter (Two Storey for 8 families (SHEP/TU/KPC/W/NCB-13)</t>
  </si>
  <si>
    <t>Construction of Teachers' Quarter  for two families (SHEP/TU/KPC/W/NCB-14)</t>
  </si>
  <si>
    <t>Construction of Canteen and Maintenance of  Lab. Building  (SHEP/TU/KPC/W/NCB-15)</t>
  </si>
  <si>
    <t>Procurement of Desktop Computer-5, Laptop-4, UPS-1, Photocopy-2, Hard Disk-1 (SHEP/TU/MMC/G/SQ-2)</t>
  </si>
  <si>
    <t>Purchase of  Vacuum Cleaner-1 Set,  Sound System-1 Set (SHEP/TU/MMC/G/SQ-3)</t>
  </si>
  <si>
    <t>Purchase of  Podium-1   Set (SHEP/TU/MMC/G/Shop-4)</t>
  </si>
  <si>
    <t>Purchase of Books (SHEP/TU/MMC/G/SQ-5)</t>
  </si>
  <si>
    <t>Maintenance of  Drinking Water Purification system (SHEP/TU/MMC/W/Shop-1)</t>
  </si>
  <si>
    <t>Painting (Administrative Building) and Maintenance of Hostel  (SHEP/TU/MMC/W/Shop-2)</t>
  </si>
  <si>
    <t>Maintenance of Basketball Ground (SHEP/TU/MMC/W/Shop-3)</t>
  </si>
  <si>
    <t>Maintenance of Chemistry Lab. (SHEP/TU/MMC/W/SQ-5)</t>
  </si>
  <si>
    <t>Purchase of  Books  for Library (SHEP/TU/MC/G/SQ-6)</t>
  </si>
  <si>
    <t>Purchase of Computer Software for CSIT program  (SHEP/TU/SSC/G/SQ-8)</t>
  </si>
  <si>
    <t>Office Room Partition (SHEP/TU/SSC/W/SQ-3)</t>
  </si>
  <si>
    <t>Maintenance of Botanical Garden, Park (SHEP/TU/SSC/W/Shop-4)</t>
  </si>
  <si>
    <t>Construction of 500m Track roads (SHEP/TU/SSC/W/SQ-7)</t>
  </si>
  <si>
    <t>Maintenance of Hostel and Compound Wall (SHEP/TU/KPC/W/SQ-4)</t>
  </si>
  <si>
    <t>Road Construction ( Black Topped) Pee Work (SHEP/TU/MMC/W/NCB-9)</t>
  </si>
  <si>
    <t>Sutter Block Construction  (SHEP/TU/MMC/W/NCB-8)</t>
  </si>
  <si>
    <t>Inprogress</t>
  </si>
  <si>
    <t>Procurement of vehicle : 5 seaters  Peak up van-1Nos,Slice-1,  30-35 seaters Bus-1 Nos.Slice -2, (SHEP/TU/G/NCB-6)</t>
  </si>
  <si>
    <t>Need based Tranning to the staff  &amp; Teachers for capacity building by hiring short term consultants (SHEP/TU/MRC/S/CQS-2)</t>
  </si>
  <si>
    <t>In process</t>
  </si>
  <si>
    <t>In progress</t>
  </si>
  <si>
    <t>Purchase of Two  vehicles ;  Jeep 1  ,Slice-1,Bus 1, Slice-2  (SHEP/TU/KPC/G/NCB-1)</t>
  </si>
  <si>
    <t>Bank fund will be used for the functionally completed parts of the building by the closing date of project</t>
  </si>
  <si>
    <t>Slice-1=2.0, Slice-2=3.50</t>
  </si>
  <si>
    <t>completed</t>
  </si>
  <si>
    <t>Equipping two Meeting  Rooms with new Furnitures (In progress)</t>
  </si>
  <si>
    <t>Lowest Bid received Rs 14.26</t>
  </si>
  <si>
    <t>Slice-1=3.5,  slice-2=6.5</t>
  </si>
  <si>
    <t>Implementing Agency : Public Youth Campus, Dharan-Decentralised</t>
  </si>
  <si>
    <t>Class Room Extention at Block "C" Building  (SHEP/TU/PYC/W/NCB-1)</t>
  </si>
  <si>
    <t>Public Youth Campus,Kathmandu</t>
  </si>
  <si>
    <r>
      <t>Summary of Cost Estimates,</t>
    </r>
    <r>
      <rPr>
        <sz val="14"/>
        <color rgb="FFFF0000"/>
        <rFont val="Calibri"/>
        <family val="2"/>
        <scheme val="minor"/>
      </rPr>
      <t xml:space="preserve"> Mar 22, 2013</t>
    </r>
  </si>
  <si>
    <r>
      <t xml:space="preserve">Procurement Plan (PP) for Goods  -2012/2013(Revised and updated), </t>
    </r>
    <r>
      <rPr>
        <sz val="14"/>
        <color rgb="FFFF0000"/>
        <rFont val="Calibri"/>
        <family val="2"/>
        <scheme val="minor"/>
      </rPr>
      <t>Mar 22,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</si>
</sst>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4809]d/m/yyyy;@"/>
    <numFmt numFmtId="165" formatCode="[$-14809]dd/mm/yyyy;@"/>
    <numFmt numFmtId="166" formatCode="[$-14809]dd/mm/yy;@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7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4" xfId="0" applyFont="1" applyBorder="1"/>
    <xf numFmtId="164" fontId="4" fillId="0" borderId="4" xfId="0" applyNumberFormat="1" applyFont="1" applyBorder="1"/>
    <xf numFmtId="164" fontId="6" fillId="0" borderId="4" xfId="0" applyNumberFormat="1" applyFont="1" applyBorder="1"/>
    <xf numFmtId="0" fontId="0" fillId="0" borderId="4" xfId="0" applyBorder="1"/>
    <xf numFmtId="0" fontId="0" fillId="0" borderId="0" xfId="0" applyBorder="1" applyAlignment="1">
      <alignment horizontal="right" vertical="top"/>
    </xf>
    <xf numFmtId="2" fontId="4" fillId="0" borderId="4" xfId="0" applyNumberFormat="1" applyFont="1" applyBorder="1"/>
    <xf numFmtId="164" fontId="4" fillId="0" borderId="4" xfId="0" applyNumberFormat="1" applyFont="1" applyFill="1" applyBorder="1"/>
    <xf numFmtId="0" fontId="0" fillId="0" borderId="0" xfId="0" applyBorder="1"/>
    <xf numFmtId="2" fontId="0" fillId="0" borderId="4" xfId="0" applyNumberFormat="1" applyBorder="1"/>
    <xf numFmtId="0" fontId="1" fillId="0" borderId="0" xfId="0" applyFont="1"/>
    <xf numFmtId="0" fontId="0" fillId="0" borderId="0" xfId="0" applyFill="1"/>
    <xf numFmtId="0" fontId="4" fillId="0" borderId="4" xfId="0" applyFont="1" applyFill="1" applyBorder="1"/>
    <xf numFmtId="164" fontId="6" fillId="0" borderId="4" xfId="0" applyNumberFormat="1" applyFont="1" applyFill="1" applyBorder="1"/>
    <xf numFmtId="0" fontId="0" fillId="0" borderId="4" xfId="0" applyFill="1" applyBorder="1"/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2" fontId="4" fillId="0" borderId="4" xfId="0" applyNumberFormat="1" applyFont="1" applyFill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9" fillId="0" borderId="4" xfId="0" applyFont="1" applyBorder="1" applyAlignment="1"/>
    <xf numFmtId="2" fontId="8" fillId="0" borderId="4" xfId="0" applyNumberFormat="1" applyFont="1" applyBorder="1"/>
    <xf numFmtId="0" fontId="0" fillId="0" borderId="0" xfId="0" applyFill="1" applyAlignment="1">
      <alignment wrapText="1"/>
    </xf>
    <xf numFmtId="2" fontId="0" fillId="0" borderId="0" xfId="0" applyNumberFormat="1" applyBorder="1" applyAlignment="1">
      <alignment horizontal="right" vertical="top"/>
    </xf>
    <xf numFmtId="0" fontId="9" fillId="0" borderId="3" xfId="0" applyFont="1" applyBorder="1" applyAlignment="1"/>
    <xf numFmtId="0" fontId="0" fillId="0" borderId="0" xfId="0" applyAlignment="1">
      <alignment horizontal="left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4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2" fontId="10" fillId="0" borderId="4" xfId="0" applyNumberFormat="1" applyFont="1" applyBorder="1"/>
    <xf numFmtId="164" fontId="4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4" xfId="0" applyFont="1" applyBorder="1" applyAlignment="1">
      <alignment vertical="center" textRotation="90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1" fillId="0" borderId="4" xfId="0" applyFont="1" applyFill="1" applyBorder="1"/>
    <xf numFmtId="0" fontId="0" fillId="0" borderId="4" xfId="0" applyFill="1" applyBorder="1" applyAlignment="1">
      <alignment horizontal="left"/>
    </xf>
    <xf numFmtId="2" fontId="10" fillId="0" borderId="4" xfId="0" applyNumberFormat="1" applyFont="1" applyFill="1" applyBorder="1"/>
    <xf numFmtId="164" fontId="0" fillId="0" borderId="4" xfId="0" applyNumberForma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4" xfId="0" applyFont="1" applyFill="1" applyBorder="1"/>
    <xf numFmtId="14" fontId="4" fillId="0" borderId="4" xfId="0" applyNumberFormat="1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19" fillId="0" borderId="4" xfId="0" applyNumberFormat="1" applyFont="1" applyFill="1" applyBorder="1"/>
    <xf numFmtId="4" fontId="15" fillId="0" borderId="4" xfId="0" applyNumberFormat="1" applyFont="1" applyFill="1" applyBorder="1"/>
    <xf numFmtId="164" fontId="19" fillId="0" borderId="4" xfId="0" applyNumberFormat="1" applyFont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2" fontId="20" fillId="0" borderId="4" xfId="0" applyNumberFormat="1" applyFont="1" applyBorder="1"/>
    <xf numFmtId="0" fontId="20" fillId="0" borderId="4" xfId="0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8" fillId="0" borderId="0" xfId="0" applyFont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1" fillId="0" borderId="8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W11" sqref="W11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5.5703125" customWidth="1"/>
    <col min="6" max="6" width="7.140625" bestFit="1" customWidth="1"/>
    <col min="7" max="7" width="6.140625" customWidth="1"/>
    <col min="8" max="8" width="8.85546875" customWidth="1"/>
    <col min="9" max="10" width="9" customWidth="1"/>
    <col min="11" max="11" width="9.140625" customWidth="1"/>
    <col min="12" max="12" width="7.28515625" bestFit="1" customWidth="1"/>
    <col min="13" max="13" width="8.140625" bestFit="1" customWidth="1"/>
    <col min="14" max="15" width="9" bestFit="1" customWidth="1"/>
    <col min="16" max="16" width="6.5703125" bestFit="1" customWidth="1"/>
    <col min="17" max="17" width="11.42578125" customWidth="1"/>
  </cols>
  <sheetData>
    <row r="1" spans="1:17" ht="18.75" x14ac:dyDescent="0.25">
      <c r="A1" s="93" t="s">
        <v>277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95" t="s">
        <v>25</v>
      </c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110</v>
      </c>
      <c r="J3" s="99"/>
      <c r="K3" s="99"/>
      <c r="L3" s="99"/>
      <c r="M3" s="99"/>
      <c r="N3" s="99"/>
      <c r="O3" s="99"/>
      <c r="P3" s="99"/>
      <c r="Q3" s="99"/>
    </row>
    <row r="4" spans="1:17" ht="96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00">
        <v>1</v>
      </c>
      <c r="B6" s="101" t="s">
        <v>148</v>
      </c>
      <c r="C6" s="102" t="s">
        <v>12</v>
      </c>
      <c r="D6" s="28" t="s">
        <v>6</v>
      </c>
      <c r="E6" s="6">
        <v>0.2</v>
      </c>
      <c r="F6" s="28" t="s">
        <v>20</v>
      </c>
      <c r="G6" s="28" t="s">
        <v>83</v>
      </c>
      <c r="H6" s="41" t="s">
        <v>9</v>
      </c>
      <c r="I6" s="41" t="s">
        <v>9</v>
      </c>
      <c r="J6" s="41">
        <v>41174</v>
      </c>
      <c r="K6" s="41">
        <v>41189</v>
      </c>
      <c r="L6" s="42" t="s">
        <v>9</v>
      </c>
      <c r="M6" s="41" t="s">
        <v>9</v>
      </c>
      <c r="N6" s="41">
        <v>41207</v>
      </c>
      <c r="O6" s="41">
        <v>41225</v>
      </c>
      <c r="P6" s="28" t="s">
        <v>150</v>
      </c>
      <c r="Q6" s="90" t="s">
        <v>111</v>
      </c>
    </row>
    <row r="7" spans="1:17" x14ac:dyDescent="0.25">
      <c r="A7" s="100"/>
      <c r="B7" s="101"/>
      <c r="C7" s="102"/>
      <c r="D7" s="28" t="s">
        <v>10</v>
      </c>
      <c r="E7" s="6"/>
      <c r="F7" s="28"/>
      <c r="G7" s="28"/>
      <c r="H7" s="41"/>
      <c r="I7" s="41"/>
      <c r="J7" s="41"/>
      <c r="K7" s="41"/>
      <c r="L7" s="41"/>
      <c r="M7" s="41"/>
      <c r="N7" s="41"/>
      <c r="O7" s="41"/>
      <c r="P7" s="28"/>
      <c r="Q7" s="91"/>
    </row>
    <row r="8" spans="1:17" x14ac:dyDescent="0.25">
      <c r="A8" s="100"/>
      <c r="B8" s="101"/>
      <c r="C8" s="102"/>
      <c r="D8" s="28" t="s">
        <v>11</v>
      </c>
      <c r="E8" s="6"/>
      <c r="F8" s="28"/>
      <c r="G8" s="28"/>
      <c r="H8" s="41"/>
      <c r="I8" s="41"/>
      <c r="J8" s="41"/>
      <c r="K8" s="41"/>
      <c r="L8" s="41"/>
      <c r="M8" s="41"/>
      <c r="N8" s="41"/>
      <c r="O8" s="41"/>
      <c r="P8" s="28"/>
      <c r="Q8" s="92"/>
    </row>
    <row r="9" spans="1:17" x14ac:dyDescent="0.25">
      <c r="A9" s="100">
        <v>2</v>
      </c>
      <c r="B9" s="101" t="s">
        <v>149</v>
      </c>
      <c r="C9" s="102" t="s">
        <v>12</v>
      </c>
      <c r="D9" s="28" t="s">
        <v>6</v>
      </c>
      <c r="E9" s="6">
        <v>0.3</v>
      </c>
      <c r="F9" s="28" t="s">
        <v>20</v>
      </c>
      <c r="G9" s="28" t="s">
        <v>83</v>
      </c>
      <c r="H9" s="41" t="s">
        <v>9</v>
      </c>
      <c r="I9" s="41" t="s">
        <v>9</v>
      </c>
      <c r="J9" s="41">
        <v>41174</v>
      </c>
      <c r="K9" s="41">
        <v>41182</v>
      </c>
      <c r="L9" s="42" t="s">
        <v>9</v>
      </c>
      <c r="M9" s="41" t="s">
        <v>9</v>
      </c>
      <c r="N9" s="41">
        <v>41207</v>
      </c>
      <c r="O9" s="41">
        <v>41225</v>
      </c>
      <c r="P9" s="28" t="s">
        <v>150</v>
      </c>
      <c r="Q9" s="90" t="s">
        <v>111</v>
      </c>
    </row>
    <row r="10" spans="1:17" x14ac:dyDescent="0.25">
      <c r="A10" s="100"/>
      <c r="B10" s="101"/>
      <c r="C10" s="102"/>
      <c r="D10" s="28" t="s">
        <v>10</v>
      </c>
      <c r="E10" s="6"/>
      <c r="F10" s="28"/>
      <c r="G10" s="28"/>
      <c r="H10" s="41"/>
      <c r="I10" s="41"/>
      <c r="J10" s="41"/>
      <c r="K10" s="41"/>
      <c r="L10" s="41"/>
      <c r="M10" s="41"/>
      <c r="N10" s="41"/>
      <c r="O10" s="41"/>
      <c r="P10" s="28"/>
      <c r="Q10" s="91"/>
    </row>
    <row r="11" spans="1:17" x14ac:dyDescent="0.25">
      <c r="A11" s="100"/>
      <c r="B11" s="101"/>
      <c r="C11" s="102"/>
      <c r="D11" s="28" t="s">
        <v>11</v>
      </c>
      <c r="E11" s="6"/>
      <c r="F11" s="28"/>
      <c r="G11" s="28"/>
      <c r="H11" s="41"/>
      <c r="I11" s="41"/>
      <c r="J11" s="41"/>
      <c r="K11" s="41"/>
      <c r="L11" s="41"/>
      <c r="M11" s="41"/>
      <c r="N11" s="41"/>
      <c r="O11" s="41"/>
      <c r="P11" s="28"/>
      <c r="Q11" s="92"/>
    </row>
    <row r="12" spans="1:17" ht="25.5" customHeight="1" x14ac:dyDescent="0.25">
      <c r="A12" s="100">
        <v>3</v>
      </c>
      <c r="B12" s="101" t="s">
        <v>151</v>
      </c>
      <c r="C12" s="102" t="s">
        <v>12</v>
      </c>
      <c r="D12" s="28" t="s">
        <v>6</v>
      </c>
      <c r="E12" s="6">
        <v>0.8</v>
      </c>
      <c r="F12" s="28" t="s">
        <v>13</v>
      </c>
      <c r="G12" s="28" t="s">
        <v>8</v>
      </c>
      <c r="H12" s="41" t="s">
        <v>9</v>
      </c>
      <c r="I12" s="41" t="s">
        <v>9</v>
      </c>
      <c r="J12" s="41">
        <v>41191</v>
      </c>
      <c r="K12" s="41">
        <v>41206</v>
      </c>
      <c r="L12" s="42" t="s">
        <v>9</v>
      </c>
      <c r="M12" s="41" t="s">
        <v>9</v>
      </c>
      <c r="N12" s="41">
        <v>41231</v>
      </c>
      <c r="O12" s="41">
        <v>41372</v>
      </c>
      <c r="P12" s="28" t="s">
        <v>150</v>
      </c>
      <c r="Q12" s="107" t="s">
        <v>118</v>
      </c>
    </row>
    <row r="13" spans="1:17" ht="18" customHeight="1" x14ac:dyDescent="0.25">
      <c r="A13" s="100"/>
      <c r="B13" s="101"/>
      <c r="C13" s="102"/>
      <c r="D13" s="28" t="s">
        <v>10</v>
      </c>
      <c r="E13" s="6"/>
      <c r="F13" s="28"/>
      <c r="G13" s="28"/>
      <c r="H13" s="41"/>
      <c r="I13" s="41"/>
      <c r="J13" s="41"/>
      <c r="K13" s="44"/>
      <c r="L13" s="41"/>
      <c r="M13" s="41"/>
      <c r="N13" s="41"/>
      <c r="O13" s="41"/>
      <c r="P13" s="28"/>
      <c r="Q13" s="108"/>
    </row>
    <row r="14" spans="1:17" ht="18" customHeight="1" x14ac:dyDescent="0.25">
      <c r="A14" s="100"/>
      <c r="B14" s="101"/>
      <c r="C14" s="102"/>
      <c r="D14" s="28" t="s">
        <v>11</v>
      </c>
      <c r="E14" s="6"/>
      <c r="F14" s="28"/>
      <c r="G14" s="28"/>
      <c r="H14" s="41"/>
      <c r="I14" s="41"/>
      <c r="J14" s="41"/>
      <c r="K14" s="41"/>
      <c r="L14" s="41"/>
      <c r="M14" s="41"/>
      <c r="N14" s="41"/>
      <c r="O14" s="41"/>
      <c r="P14" s="28"/>
      <c r="Q14" s="109"/>
    </row>
    <row r="15" spans="1:17" x14ac:dyDescent="0.25">
      <c r="A15" s="100">
        <v>4</v>
      </c>
      <c r="B15" s="101" t="s">
        <v>152</v>
      </c>
      <c r="C15" s="102" t="s">
        <v>12</v>
      </c>
      <c r="D15" s="28" t="s">
        <v>6</v>
      </c>
      <c r="E15" s="6">
        <v>1</v>
      </c>
      <c r="F15" s="70" t="s">
        <v>7</v>
      </c>
      <c r="G15" s="28" t="s">
        <v>8</v>
      </c>
      <c r="H15" s="41" t="s">
        <v>9</v>
      </c>
      <c r="I15" s="41" t="s">
        <v>9</v>
      </c>
      <c r="J15" s="41">
        <v>41233</v>
      </c>
      <c r="K15" s="41">
        <v>41262</v>
      </c>
      <c r="L15" s="42" t="s">
        <v>9</v>
      </c>
      <c r="M15" s="41" t="s">
        <v>9</v>
      </c>
      <c r="N15" s="41">
        <v>41285</v>
      </c>
      <c r="O15" s="41">
        <v>41374</v>
      </c>
      <c r="P15" s="28" t="s">
        <v>150</v>
      </c>
      <c r="Q15" s="90" t="s">
        <v>111</v>
      </c>
    </row>
    <row r="16" spans="1:17" ht="15.75" x14ac:dyDescent="0.25">
      <c r="A16" s="100"/>
      <c r="B16" s="101"/>
      <c r="C16" s="102"/>
      <c r="D16" s="28" t="s">
        <v>10</v>
      </c>
      <c r="E16" s="6"/>
      <c r="F16" s="28"/>
      <c r="G16" s="28"/>
      <c r="H16" s="41"/>
      <c r="I16" s="41"/>
      <c r="J16" s="41"/>
      <c r="K16" s="44"/>
      <c r="L16" s="41"/>
      <c r="M16" s="41"/>
      <c r="N16" s="41"/>
      <c r="O16" s="41"/>
      <c r="P16" s="28"/>
      <c r="Q16" s="91"/>
    </row>
    <row r="17" spans="1:17" x14ac:dyDescent="0.25">
      <c r="A17" s="100"/>
      <c r="B17" s="101"/>
      <c r="C17" s="102"/>
      <c r="D17" s="28" t="s">
        <v>11</v>
      </c>
      <c r="E17" s="6"/>
      <c r="F17" s="28"/>
      <c r="G17" s="28"/>
      <c r="H17" s="41"/>
      <c r="I17" s="41"/>
      <c r="J17" s="41"/>
      <c r="K17" s="41"/>
      <c r="L17" s="41"/>
      <c r="M17" s="41"/>
      <c r="N17" s="41"/>
      <c r="O17" s="41"/>
      <c r="P17" s="28"/>
      <c r="Q17" s="92"/>
    </row>
    <row r="18" spans="1:17" x14ac:dyDescent="0.25">
      <c r="A18" s="100">
        <v>5</v>
      </c>
      <c r="B18" s="101" t="s">
        <v>153</v>
      </c>
      <c r="C18" s="102" t="s">
        <v>12</v>
      </c>
      <c r="D18" s="28" t="s">
        <v>6</v>
      </c>
      <c r="E18" s="6">
        <v>1.5</v>
      </c>
      <c r="F18" s="28" t="s">
        <v>7</v>
      </c>
      <c r="G18" s="28" t="s">
        <v>8</v>
      </c>
      <c r="H18" s="41" t="s">
        <v>9</v>
      </c>
      <c r="I18" s="41" t="s">
        <v>9</v>
      </c>
      <c r="J18" s="41">
        <v>41301</v>
      </c>
      <c r="K18" s="41">
        <v>41331</v>
      </c>
      <c r="L18" s="42" t="s">
        <v>9</v>
      </c>
      <c r="M18" s="41" t="s">
        <v>9</v>
      </c>
      <c r="N18" s="41">
        <v>41343</v>
      </c>
      <c r="O18" s="41">
        <v>41386</v>
      </c>
      <c r="P18" s="28" t="s">
        <v>150</v>
      </c>
      <c r="Q18" s="107" t="s">
        <v>118</v>
      </c>
    </row>
    <row r="19" spans="1:17" x14ac:dyDescent="0.25">
      <c r="A19" s="100"/>
      <c r="B19" s="101"/>
      <c r="C19" s="102"/>
      <c r="D19" s="28" t="s">
        <v>10</v>
      </c>
      <c r="E19" s="6"/>
      <c r="F19" s="28"/>
      <c r="G19" s="28"/>
      <c r="H19" s="41"/>
      <c r="I19" s="41"/>
      <c r="J19" s="41"/>
      <c r="K19" s="41"/>
      <c r="L19" s="41"/>
      <c r="M19" s="41"/>
      <c r="N19" s="41"/>
      <c r="O19" s="41"/>
      <c r="P19" s="28"/>
      <c r="Q19" s="108"/>
    </row>
    <row r="20" spans="1:17" x14ac:dyDescent="0.25">
      <c r="A20" s="100"/>
      <c r="B20" s="101"/>
      <c r="C20" s="102"/>
      <c r="D20" s="28" t="s">
        <v>11</v>
      </c>
      <c r="E20" s="6"/>
      <c r="F20" s="28"/>
      <c r="G20" s="28"/>
      <c r="H20" s="41"/>
      <c r="I20" s="41"/>
      <c r="J20" s="41"/>
      <c r="K20" s="41"/>
      <c r="L20" s="41"/>
      <c r="M20" s="41"/>
      <c r="N20" s="41"/>
      <c r="O20" s="41"/>
      <c r="P20" s="28"/>
      <c r="Q20" s="109"/>
    </row>
    <row r="21" spans="1:17" ht="18" customHeight="1" x14ac:dyDescent="0.25">
      <c r="A21" s="101">
        <v>6</v>
      </c>
      <c r="B21" s="103" t="s">
        <v>262</v>
      </c>
      <c r="C21" s="106" t="s">
        <v>125</v>
      </c>
      <c r="D21" s="84" t="s">
        <v>6</v>
      </c>
      <c r="E21" s="6">
        <v>5.5</v>
      </c>
      <c r="F21" s="84" t="s">
        <v>7</v>
      </c>
      <c r="G21" s="84" t="s">
        <v>8</v>
      </c>
      <c r="H21" s="41">
        <v>41279</v>
      </c>
      <c r="I21" s="41">
        <v>41289</v>
      </c>
      <c r="J21" s="41">
        <v>41301</v>
      </c>
      <c r="K21" s="41">
        <v>41331</v>
      </c>
      <c r="L21" s="41">
        <v>41338</v>
      </c>
      <c r="M21" s="41">
        <v>41343</v>
      </c>
      <c r="N21" s="41">
        <v>41348</v>
      </c>
      <c r="O21" s="41">
        <v>41386</v>
      </c>
      <c r="P21" s="84" t="s">
        <v>150</v>
      </c>
      <c r="Q21" s="107" t="s">
        <v>268</v>
      </c>
    </row>
    <row r="22" spans="1:17" ht="19.5" customHeight="1" x14ac:dyDescent="0.25">
      <c r="A22" s="101"/>
      <c r="B22" s="104"/>
      <c r="C22" s="106"/>
      <c r="D22" s="84" t="s">
        <v>10</v>
      </c>
      <c r="E22" s="6"/>
      <c r="F22" s="84"/>
      <c r="G22" s="84"/>
      <c r="H22" s="41"/>
      <c r="I22" s="41"/>
      <c r="J22" s="41"/>
      <c r="K22" s="41"/>
      <c r="L22" s="41"/>
      <c r="M22" s="41"/>
      <c r="N22" s="41"/>
      <c r="O22" s="41"/>
      <c r="P22" s="84"/>
      <c r="Q22" s="108"/>
    </row>
    <row r="23" spans="1:17" ht="19.5" customHeight="1" x14ac:dyDescent="0.25">
      <c r="A23" s="101"/>
      <c r="B23" s="105"/>
      <c r="C23" s="106"/>
      <c r="D23" s="84" t="s">
        <v>11</v>
      </c>
      <c r="E23" s="6"/>
      <c r="F23" s="84"/>
      <c r="G23" s="84"/>
      <c r="H23" s="41"/>
      <c r="I23" s="41"/>
      <c r="J23" s="41"/>
      <c r="K23" s="41"/>
      <c r="L23" s="41"/>
      <c r="M23" s="41"/>
      <c r="N23" s="41"/>
      <c r="O23" s="41"/>
      <c r="P23" s="84"/>
      <c r="Q23" s="109"/>
    </row>
    <row r="24" spans="1:17" x14ac:dyDescent="0.25">
      <c r="A24" s="4"/>
      <c r="B24" s="4" t="s">
        <v>16</v>
      </c>
      <c r="C24" s="4"/>
      <c r="D24" s="40"/>
      <c r="E24" s="45">
        <f>SUM(E6:E23)</f>
        <v>9.3000000000000007</v>
      </c>
      <c r="F24" s="40"/>
      <c r="G24" s="28"/>
      <c r="H24" s="41"/>
      <c r="I24" s="40"/>
      <c r="J24" s="40"/>
      <c r="K24" s="40"/>
      <c r="L24" s="42"/>
      <c r="M24" s="40"/>
      <c r="N24" s="40"/>
      <c r="O24" s="40"/>
      <c r="P24" s="40"/>
      <c r="Q24" s="30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mergeCells count="29">
    <mergeCell ref="A21:A23"/>
    <mergeCell ref="B21:B23"/>
    <mergeCell ref="C21:C23"/>
    <mergeCell ref="Q21:Q23"/>
    <mergeCell ref="Q12:Q14"/>
    <mergeCell ref="Q18:Q20"/>
    <mergeCell ref="A15:A17"/>
    <mergeCell ref="B15:B17"/>
    <mergeCell ref="C15:C17"/>
    <mergeCell ref="A18:A20"/>
    <mergeCell ref="B18:B20"/>
    <mergeCell ref="C18:C20"/>
    <mergeCell ref="A12:A14"/>
    <mergeCell ref="B12:B14"/>
    <mergeCell ref="C12:C14"/>
    <mergeCell ref="Q15:Q17"/>
    <mergeCell ref="Q9:Q11"/>
    <mergeCell ref="A1:Q1"/>
    <mergeCell ref="A2:H2"/>
    <mergeCell ref="I2:Q2"/>
    <mergeCell ref="A3:H3"/>
    <mergeCell ref="I3:Q3"/>
    <mergeCell ref="A6:A8"/>
    <mergeCell ref="B6:B8"/>
    <mergeCell ref="C6:C8"/>
    <mergeCell ref="A9:A11"/>
    <mergeCell ref="B9:B11"/>
    <mergeCell ref="C9:C11"/>
    <mergeCell ref="Q6:Q8"/>
  </mergeCells>
  <pageMargins left="0.44" right="0.2" top="0.89" bottom="0.73" header="0.3" footer="0.17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2"/>
  <sheetViews>
    <sheetView topLeftCell="A4" workbookViewId="0">
      <selection activeCell="S20" sqref="S20"/>
    </sheetView>
  </sheetViews>
  <sheetFormatPr defaultRowHeight="15" x14ac:dyDescent="0.25"/>
  <cols>
    <col min="1" max="1" width="3.28515625" style="11" customWidth="1"/>
    <col min="2" max="2" width="23.140625" style="11" customWidth="1"/>
    <col min="3" max="3" width="4" style="11" bestFit="1" customWidth="1"/>
    <col min="4" max="4" width="3.7109375" style="11" bestFit="1" customWidth="1"/>
    <col min="5" max="5" width="6.5703125" style="11" bestFit="1" customWidth="1"/>
    <col min="6" max="6" width="7.140625" style="11" bestFit="1" customWidth="1"/>
    <col min="7" max="7" width="6.5703125" style="11" bestFit="1" customWidth="1"/>
    <col min="8" max="8" width="6.140625" style="11" customWidth="1"/>
    <col min="9" max="9" width="6.5703125" style="11" bestFit="1" customWidth="1"/>
    <col min="10" max="10" width="9" style="11" customWidth="1"/>
    <col min="11" max="11" width="9" style="11" bestFit="1" customWidth="1"/>
    <col min="12" max="13" width="6.5703125" style="11" bestFit="1" customWidth="1"/>
    <col min="14" max="15" width="9" style="11" bestFit="1" customWidth="1"/>
    <col min="16" max="16" width="6.5703125" style="11" bestFit="1" customWidth="1"/>
    <col min="17" max="17" width="13.140625" style="11" customWidth="1"/>
    <col min="18" max="16384" width="9.140625" style="11"/>
  </cols>
  <sheetData>
    <row r="1" spans="1:17" ht="18.75" x14ac:dyDescent="0.25">
      <c r="A1" s="124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38" t="s">
        <v>25</v>
      </c>
      <c r="J2" s="138"/>
      <c r="K2" s="138"/>
      <c r="L2" s="138"/>
      <c r="M2" s="138"/>
      <c r="N2" s="138"/>
      <c r="O2" s="138"/>
      <c r="P2" s="138"/>
      <c r="Q2" s="138"/>
    </row>
    <row r="3" spans="1:17" x14ac:dyDescent="0.25">
      <c r="A3" s="127" t="s">
        <v>24</v>
      </c>
      <c r="B3" s="127"/>
      <c r="C3" s="127"/>
      <c r="D3" s="127"/>
      <c r="E3" s="127"/>
      <c r="F3" s="127"/>
      <c r="G3" s="127"/>
      <c r="H3" s="127"/>
      <c r="I3" s="126" t="s">
        <v>98</v>
      </c>
      <c r="J3" s="126"/>
      <c r="K3" s="126"/>
      <c r="L3" s="126"/>
      <c r="M3" s="126"/>
      <c r="N3" s="126"/>
      <c r="O3" s="126"/>
      <c r="P3" s="126"/>
      <c r="Q3" s="126"/>
    </row>
    <row r="4" spans="1:17" ht="103.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21">
        <v>1</v>
      </c>
      <c r="B6" s="144" t="s">
        <v>53</v>
      </c>
      <c r="C6" s="151" t="s">
        <v>12</v>
      </c>
      <c r="D6" s="29" t="s">
        <v>18</v>
      </c>
      <c r="E6" s="17">
        <v>3</v>
      </c>
      <c r="F6" s="29" t="s">
        <v>7</v>
      </c>
      <c r="G6" s="29" t="s">
        <v>8</v>
      </c>
      <c r="H6" s="46" t="s">
        <v>9</v>
      </c>
      <c r="I6" s="46" t="s">
        <v>9</v>
      </c>
      <c r="J6" s="46">
        <v>41228</v>
      </c>
      <c r="K6" s="46">
        <v>41257</v>
      </c>
      <c r="L6" s="46" t="s">
        <v>9</v>
      </c>
      <c r="M6" s="46" t="s">
        <v>9</v>
      </c>
      <c r="N6" s="46">
        <v>41274</v>
      </c>
      <c r="O6" s="46">
        <v>41468</v>
      </c>
      <c r="P6" s="29" t="s">
        <v>150</v>
      </c>
      <c r="Q6" s="121" t="s">
        <v>111</v>
      </c>
    </row>
    <row r="7" spans="1:17" ht="12" customHeight="1" x14ac:dyDescent="0.25">
      <c r="A7" s="122"/>
      <c r="B7" s="145"/>
      <c r="C7" s="152"/>
      <c r="D7" s="29" t="s">
        <v>10</v>
      </c>
      <c r="E7" s="17"/>
      <c r="F7" s="29"/>
      <c r="G7" s="29"/>
      <c r="H7" s="46"/>
      <c r="I7" s="46"/>
      <c r="J7" s="46"/>
      <c r="K7" s="46"/>
      <c r="L7" s="46"/>
      <c r="M7" s="46"/>
      <c r="N7" s="46"/>
      <c r="O7" s="46"/>
      <c r="P7" s="29"/>
      <c r="Q7" s="122"/>
    </row>
    <row r="8" spans="1:17" ht="12" customHeight="1" x14ac:dyDescent="0.25">
      <c r="A8" s="123"/>
      <c r="B8" s="146"/>
      <c r="C8" s="153"/>
      <c r="D8" s="29" t="s">
        <v>11</v>
      </c>
      <c r="E8" s="17"/>
      <c r="F8" s="29"/>
      <c r="G8" s="29"/>
      <c r="H8" s="46"/>
      <c r="I8" s="46"/>
      <c r="J8" s="46"/>
      <c r="K8" s="46"/>
      <c r="L8" s="46"/>
      <c r="M8" s="46"/>
      <c r="N8" s="46"/>
      <c r="O8" s="46"/>
      <c r="P8" s="29"/>
      <c r="Q8" s="123"/>
    </row>
    <row r="9" spans="1:17" ht="15" customHeight="1" x14ac:dyDescent="0.25">
      <c r="A9" s="121">
        <v>2</v>
      </c>
      <c r="B9" s="144" t="s">
        <v>201</v>
      </c>
      <c r="C9" s="151" t="s">
        <v>12</v>
      </c>
      <c r="D9" s="29" t="s">
        <v>18</v>
      </c>
      <c r="E9" s="17">
        <v>0.15</v>
      </c>
      <c r="F9" s="29" t="s">
        <v>20</v>
      </c>
      <c r="G9" s="29" t="s">
        <v>83</v>
      </c>
      <c r="H9" s="46" t="s">
        <v>9</v>
      </c>
      <c r="I9" s="46" t="s">
        <v>9</v>
      </c>
      <c r="J9" s="46">
        <v>41130</v>
      </c>
      <c r="K9" s="46">
        <v>41137</v>
      </c>
      <c r="L9" s="46" t="s">
        <v>9</v>
      </c>
      <c r="M9" s="46" t="s">
        <v>9</v>
      </c>
      <c r="N9" s="46">
        <v>41146</v>
      </c>
      <c r="O9" s="46">
        <v>41196</v>
      </c>
      <c r="P9" s="29" t="s">
        <v>150</v>
      </c>
      <c r="Q9" s="121" t="s">
        <v>111</v>
      </c>
    </row>
    <row r="10" spans="1:17" ht="12" customHeight="1" x14ac:dyDescent="0.25">
      <c r="A10" s="122"/>
      <c r="B10" s="145"/>
      <c r="C10" s="152"/>
      <c r="D10" s="29" t="s">
        <v>10</v>
      </c>
      <c r="E10" s="17"/>
      <c r="F10" s="29"/>
      <c r="G10" s="29"/>
      <c r="H10" s="46"/>
      <c r="I10" s="46"/>
      <c r="J10" s="46"/>
      <c r="K10" s="46"/>
      <c r="L10" s="46"/>
      <c r="M10" s="46"/>
      <c r="N10" s="46"/>
      <c r="O10" s="46"/>
      <c r="P10" s="29"/>
      <c r="Q10" s="122"/>
    </row>
    <row r="11" spans="1:17" ht="12" customHeight="1" x14ac:dyDescent="0.25">
      <c r="A11" s="123"/>
      <c r="B11" s="146"/>
      <c r="C11" s="153"/>
      <c r="D11" s="29" t="s">
        <v>11</v>
      </c>
      <c r="E11" s="17"/>
      <c r="F11" s="29"/>
      <c r="G11" s="29"/>
      <c r="H11" s="46"/>
      <c r="I11" s="46"/>
      <c r="J11" s="46"/>
      <c r="K11" s="46"/>
      <c r="L11" s="46"/>
      <c r="M11" s="46"/>
      <c r="N11" s="46"/>
      <c r="O11" s="46"/>
      <c r="P11" s="29"/>
      <c r="Q11" s="123"/>
    </row>
    <row r="12" spans="1:17" ht="15" customHeight="1" x14ac:dyDescent="0.25">
      <c r="A12" s="121">
        <v>3</v>
      </c>
      <c r="B12" s="144" t="s">
        <v>255</v>
      </c>
      <c r="C12" s="151" t="s">
        <v>12</v>
      </c>
      <c r="D12" s="29" t="s">
        <v>18</v>
      </c>
      <c r="E12" s="17">
        <v>0.2</v>
      </c>
      <c r="F12" s="71" t="s">
        <v>13</v>
      </c>
      <c r="G12" s="29" t="s">
        <v>83</v>
      </c>
      <c r="H12" s="46" t="s">
        <v>9</v>
      </c>
      <c r="I12" s="46" t="s">
        <v>9</v>
      </c>
      <c r="J12" s="76">
        <v>41320</v>
      </c>
      <c r="K12" s="76">
        <v>41334</v>
      </c>
      <c r="L12" s="76" t="s">
        <v>9</v>
      </c>
      <c r="M12" s="76" t="s">
        <v>9</v>
      </c>
      <c r="N12" s="76">
        <v>41343</v>
      </c>
      <c r="O12" s="76">
        <v>41409</v>
      </c>
      <c r="P12" s="29" t="s">
        <v>150</v>
      </c>
      <c r="Q12" s="121" t="s">
        <v>118</v>
      </c>
    </row>
    <row r="13" spans="1:17" ht="12.75" customHeight="1" x14ac:dyDescent="0.25">
      <c r="A13" s="122"/>
      <c r="B13" s="145"/>
      <c r="C13" s="152"/>
      <c r="D13" s="29" t="s">
        <v>10</v>
      </c>
      <c r="E13" s="17"/>
      <c r="F13" s="29"/>
      <c r="G13" s="29"/>
      <c r="H13" s="46"/>
      <c r="I13" s="46"/>
      <c r="J13" s="76"/>
      <c r="K13" s="76"/>
      <c r="L13" s="76"/>
      <c r="M13" s="76"/>
      <c r="N13" s="76"/>
      <c r="O13" s="76"/>
      <c r="P13" s="29"/>
      <c r="Q13" s="122"/>
    </row>
    <row r="14" spans="1:17" ht="12" customHeight="1" x14ac:dyDescent="0.25">
      <c r="A14" s="123"/>
      <c r="B14" s="146"/>
      <c r="C14" s="153"/>
      <c r="D14" s="29" t="s">
        <v>11</v>
      </c>
      <c r="E14" s="17"/>
      <c r="F14" s="29"/>
      <c r="G14" s="29"/>
      <c r="H14" s="46"/>
      <c r="I14" s="46"/>
      <c r="J14" s="76"/>
      <c r="K14" s="76"/>
      <c r="L14" s="76"/>
      <c r="M14" s="76"/>
      <c r="N14" s="76"/>
      <c r="O14" s="76"/>
      <c r="P14" s="29"/>
      <c r="Q14" s="123"/>
    </row>
    <row r="15" spans="1:17" ht="15" customHeight="1" x14ac:dyDescent="0.25">
      <c r="A15" s="121">
        <v>4</v>
      </c>
      <c r="B15" s="144" t="s">
        <v>256</v>
      </c>
      <c r="C15" s="151" t="s">
        <v>12</v>
      </c>
      <c r="D15" s="29" t="s">
        <v>18</v>
      </c>
      <c r="E15" s="17">
        <v>0.2</v>
      </c>
      <c r="F15" s="71" t="s">
        <v>20</v>
      </c>
      <c r="G15" s="29" t="s">
        <v>83</v>
      </c>
      <c r="H15" s="46" t="s">
        <v>9</v>
      </c>
      <c r="I15" s="46" t="s">
        <v>9</v>
      </c>
      <c r="J15" s="76">
        <v>41320</v>
      </c>
      <c r="K15" s="76">
        <v>41334</v>
      </c>
      <c r="L15" s="76" t="s">
        <v>9</v>
      </c>
      <c r="M15" s="76" t="s">
        <v>9</v>
      </c>
      <c r="N15" s="76">
        <v>41343</v>
      </c>
      <c r="O15" s="76">
        <v>41404</v>
      </c>
      <c r="P15" s="29" t="s">
        <v>150</v>
      </c>
      <c r="Q15" s="121" t="s">
        <v>118</v>
      </c>
    </row>
    <row r="16" spans="1:17" ht="12" customHeight="1" x14ac:dyDescent="0.25">
      <c r="A16" s="122"/>
      <c r="B16" s="145"/>
      <c r="C16" s="152"/>
      <c r="D16" s="29" t="s">
        <v>10</v>
      </c>
      <c r="E16" s="17"/>
      <c r="F16" s="29"/>
      <c r="G16" s="29"/>
      <c r="H16" s="46"/>
      <c r="I16" s="46"/>
      <c r="J16" s="76"/>
      <c r="K16" s="76"/>
      <c r="L16" s="76"/>
      <c r="M16" s="76"/>
      <c r="N16" s="76"/>
      <c r="O16" s="76"/>
      <c r="P16" s="29"/>
      <c r="Q16" s="122"/>
    </row>
    <row r="17" spans="1:17" ht="12.75" customHeight="1" x14ac:dyDescent="0.25">
      <c r="A17" s="123"/>
      <c r="B17" s="146"/>
      <c r="C17" s="153"/>
      <c r="D17" s="29" t="s">
        <v>11</v>
      </c>
      <c r="E17" s="17"/>
      <c r="F17" s="29"/>
      <c r="G17" s="29"/>
      <c r="H17" s="46"/>
      <c r="I17" s="46"/>
      <c r="J17" s="76"/>
      <c r="K17" s="76"/>
      <c r="L17" s="76"/>
      <c r="M17" s="76"/>
      <c r="N17" s="76"/>
      <c r="O17" s="76"/>
      <c r="P17" s="29"/>
      <c r="Q17" s="123"/>
    </row>
    <row r="18" spans="1:17" ht="15" customHeight="1" x14ac:dyDescent="0.25">
      <c r="A18" s="121">
        <v>5</v>
      </c>
      <c r="B18" s="144" t="s">
        <v>202</v>
      </c>
      <c r="C18" s="151" t="s">
        <v>12</v>
      </c>
      <c r="D18" s="29" t="s">
        <v>18</v>
      </c>
      <c r="E18" s="17">
        <v>0.3</v>
      </c>
      <c r="F18" s="29" t="s">
        <v>20</v>
      </c>
      <c r="G18" s="29" t="s">
        <v>83</v>
      </c>
      <c r="H18" s="46" t="s">
        <v>9</v>
      </c>
      <c r="I18" s="46" t="s">
        <v>9</v>
      </c>
      <c r="J18" s="76">
        <v>41130</v>
      </c>
      <c r="K18" s="76">
        <v>41145</v>
      </c>
      <c r="L18" s="76" t="s">
        <v>9</v>
      </c>
      <c r="M18" s="76" t="s">
        <v>9</v>
      </c>
      <c r="N18" s="76">
        <v>41157</v>
      </c>
      <c r="O18" s="76">
        <v>41273</v>
      </c>
      <c r="P18" s="29" t="s">
        <v>150</v>
      </c>
      <c r="Q18" s="121" t="s">
        <v>111</v>
      </c>
    </row>
    <row r="19" spans="1:17" ht="12.75" customHeight="1" x14ac:dyDescent="0.25">
      <c r="A19" s="122"/>
      <c r="B19" s="145"/>
      <c r="C19" s="152"/>
      <c r="D19" s="29" t="s">
        <v>10</v>
      </c>
      <c r="E19" s="17"/>
      <c r="F19" s="29"/>
      <c r="G19" s="29"/>
      <c r="H19" s="46"/>
      <c r="I19" s="46"/>
      <c r="J19" s="76"/>
      <c r="K19" s="76"/>
      <c r="L19" s="76"/>
      <c r="M19" s="76"/>
      <c r="N19" s="76"/>
      <c r="O19" s="76"/>
      <c r="P19" s="29"/>
      <c r="Q19" s="122"/>
    </row>
    <row r="20" spans="1:17" ht="12.75" customHeight="1" x14ac:dyDescent="0.25">
      <c r="A20" s="123"/>
      <c r="B20" s="146"/>
      <c r="C20" s="153"/>
      <c r="D20" s="29" t="s">
        <v>11</v>
      </c>
      <c r="E20" s="17"/>
      <c r="F20" s="29"/>
      <c r="G20" s="29"/>
      <c r="H20" s="46"/>
      <c r="I20" s="46"/>
      <c r="J20" s="76"/>
      <c r="K20" s="76"/>
      <c r="L20" s="76"/>
      <c r="M20" s="76"/>
      <c r="N20" s="76"/>
      <c r="O20" s="76"/>
      <c r="P20" s="29"/>
      <c r="Q20" s="123"/>
    </row>
    <row r="21" spans="1:17" ht="15" customHeight="1" x14ac:dyDescent="0.25">
      <c r="A21" s="121">
        <v>6</v>
      </c>
      <c r="B21" s="144" t="s">
        <v>203</v>
      </c>
      <c r="C21" s="151" t="s">
        <v>12</v>
      </c>
      <c r="D21" s="29" t="s">
        <v>18</v>
      </c>
      <c r="E21" s="17">
        <v>0.1</v>
      </c>
      <c r="F21" s="29" t="s">
        <v>182</v>
      </c>
      <c r="G21" s="29" t="s">
        <v>8</v>
      </c>
      <c r="H21" s="46" t="s">
        <v>9</v>
      </c>
      <c r="I21" s="46" t="s">
        <v>9</v>
      </c>
      <c r="J21" s="76">
        <v>41320</v>
      </c>
      <c r="K21" s="76">
        <v>41334</v>
      </c>
      <c r="L21" s="76" t="s">
        <v>9</v>
      </c>
      <c r="M21" s="76" t="s">
        <v>9</v>
      </c>
      <c r="N21" s="76">
        <v>41343</v>
      </c>
      <c r="O21" s="76">
        <v>41404</v>
      </c>
      <c r="P21" s="29" t="s">
        <v>150</v>
      </c>
      <c r="Q21" s="121" t="s">
        <v>118</v>
      </c>
    </row>
    <row r="22" spans="1:17" ht="13.5" customHeight="1" x14ac:dyDescent="0.25">
      <c r="A22" s="122"/>
      <c r="B22" s="145"/>
      <c r="C22" s="152"/>
      <c r="D22" s="29" t="s">
        <v>10</v>
      </c>
      <c r="E22" s="17"/>
      <c r="F22" s="29"/>
      <c r="G22" s="29"/>
      <c r="H22" s="46"/>
      <c r="I22" s="46"/>
      <c r="J22" s="76"/>
      <c r="K22" s="76"/>
      <c r="L22" s="76"/>
      <c r="M22" s="76"/>
      <c r="N22" s="76"/>
      <c r="O22" s="76"/>
      <c r="P22" s="29"/>
      <c r="Q22" s="122"/>
    </row>
    <row r="23" spans="1:17" ht="13.5" customHeight="1" x14ac:dyDescent="0.25">
      <c r="A23" s="123"/>
      <c r="B23" s="146"/>
      <c r="C23" s="153"/>
      <c r="D23" s="29" t="s">
        <v>11</v>
      </c>
      <c r="E23" s="17"/>
      <c r="F23" s="29"/>
      <c r="G23" s="29"/>
      <c r="H23" s="46"/>
      <c r="I23" s="46"/>
      <c r="J23" s="46"/>
      <c r="K23" s="46"/>
      <c r="L23" s="46"/>
      <c r="M23" s="46"/>
      <c r="N23" s="46"/>
      <c r="O23" s="46"/>
      <c r="P23" s="29"/>
      <c r="Q23" s="123"/>
    </row>
    <row r="24" spans="1:17" ht="15" customHeight="1" x14ac:dyDescent="0.25">
      <c r="A24" s="121">
        <v>7</v>
      </c>
      <c r="B24" s="144" t="s">
        <v>257</v>
      </c>
      <c r="C24" s="151" t="s">
        <v>12</v>
      </c>
      <c r="D24" s="29" t="s">
        <v>18</v>
      </c>
      <c r="E24" s="17">
        <v>0.5</v>
      </c>
      <c r="F24" s="71" t="s">
        <v>13</v>
      </c>
      <c r="G24" s="29" t="s">
        <v>83</v>
      </c>
      <c r="H24" s="46" t="s">
        <v>9</v>
      </c>
      <c r="I24" s="46" t="s">
        <v>9</v>
      </c>
      <c r="J24" s="46">
        <v>41213</v>
      </c>
      <c r="K24" s="46">
        <v>41228</v>
      </c>
      <c r="L24" s="46" t="s">
        <v>9</v>
      </c>
      <c r="M24" s="46" t="s">
        <v>9</v>
      </c>
      <c r="N24" s="46">
        <v>41236</v>
      </c>
      <c r="O24" s="46">
        <v>41328</v>
      </c>
      <c r="P24" s="29" t="s">
        <v>150</v>
      </c>
      <c r="Q24" s="121" t="s">
        <v>111</v>
      </c>
    </row>
    <row r="25" spans="1:17" x14ac:dyDescent="0.25">
      <c r="A25" s="122"/>
      <c r="B25" s="145"/>
      <c r="C25" s="152"/>
      <c r="D25" s="29" t="s">
        <v>10</v>
      </c>
      <c r="E25" s="17"/>
      <c r="F25" s="29"/>
      <c r="G25" s="29"/>
      <c r="H25" s="46"/>
      <c r="I25" s="46"/>
      <c r="J25" s="46"/>
      <c r="K25" s="46"/>
      <c r="L25" s="46"/>
      <c r="M25" s="46"/>
      <c r="N25" s="46"/>
      <c r="O25" s="46"/>
      <c r="P25" s="29"/>
      <c r="Q25" s="122"/>
    </row>
    <row r="26" spans="1:17" x14ac:dyDescent="0.25">
      <c r="A26" s="123"/>
      <c r="B26" s="146"/>
      <c r="C26" s="153"/>
      <c r="D26" s="29" t="s">
        <v>11</v>
      </c>
      <c r="E26" s="17"/>
      <c r="F26" s="29"/>
      <c r="G26" s="29"/>
      <c r="H26" s="46"/>
      <c r="I26" s="46"/>
      <c r="J26" s="46"/>
      <c r="K26" s="46"/>
      <c r="L26" s="46"/>
      <c r="M26" s="46"/>
      <c r="N26" s="46"/>
      <c r="O26" s="46"/>
      <c r="P26" s="29"/>
      <c r="Q26" s="123"/>
    </row>
    <row r="27" spans="1:17" ht="15" customHeight="1" x14ac:dyDescent="0.25">
      <c r="A27" s="121">
        <v>8</v>
      </c>
      <c r="B27" s="144" t="s">
        <v>204</v>
      </c>
      <c r="C27" s="151" t="s">
        <v>12</v>
      </c>
      <c r="D27" s="29" t="s">
        <v>18</v>
      </c>
      <c r="E27" s="17">
        <v>1.5</v>
      </c>
      <c r="F27" s="29" t="s">
        <v>13</v>
      </c>
      <c r="G27" s="29" t="s">
        <v>8</v>
      </c>
      <c r="H27" s="46" t="s">
        <v>9</v>
      </c>
      <c r="I27" s="46" t="s">
        <v>9</v>
      </c>
      <c r="J27" s="46">
        <v>41226</v>
      </c>
      <c r="K27" s="46">
        <f>J27+15</f>
        <v>41241</v>
      </c>
      <c r="L27" s="46" t="s">
        <v>9</v>
      </c>
      <c r="M27" s="46" t="s">
        <v>9</v>
      </c>
      <c r="N27" s="46">
        <v>41268</v>
      </c>
      <c r="O27" s="46">
        <v>41344</v>
      </c>
      <c r="P27" s="29" t="s">
        <v>150</v>
      </c>
      <c r="Q27" s="121" t="s">
        <v>111</v>
      </c>
    </row>
    <row r="28" spans="1:17" ht="12" customHeight="1" x14ac:dyDescent="0.25">
      <c r="A28" s="122"/>
      <c r="B28" s="145"/>
      <c r="C28" s="152"/>
      <c r="D28" s="29" t="s">
        <v>10</v>
      </c>
      <c r="E28" s="17"/>
      <c r="F28" s="29"/>
      <c r="G28" s="29"/>
      <c r="H28" s="46"/>
      <c r="I28" s="46"/>
      <c r="J28" s="46"/>
      <c r="K28" s="46"/>
      <c r="L28" s="46"/>
      <c r="M28" s="46"/>
      <c r="N28" s="46"/>
      <c r="O28" s="46"/>
      <c r="P28" s="29"/>
      <c r="Q28" s="122"/>
    </row>
    <row r="29" spans="1:17" ht="12.75" customHeight="1" x14ac:dyDescent="0.25">
      <c r="A29" s="123"/>
      <c r="B29" s="146"/>
      <c r="C29" s="153"/>
      <c r="D29" s="29" t="s">
        <v>11</v>
      </c>
      <c r="E29" s="17"/>
      <c r="F29" s="29"/>
      <c r="G29" s="29"/>
      <c r="H29" s="46"/>
      <c r="I29" s="46"/>
      <c r="J29" s="46"/>
      <c r="K29" s="46"/>
      <c r="L29" s="46"/>
      <c r="M29" s="46"/>
      <c r="N29" s="46"/>
      <c r="O29" s="46"/>
      <c r="P29" s="29"/>
      <c r="Q29" s="123"/>
    </row>
    <row r="30" spans="1:17" ht="14.25" customHeight="1" x14ac:dyDescent="0.25">
      <c r="A30" s="121">
        <v>9</v>
      </c>
      <c r="B30" s="144" t="s">
        <v>205</v>
      </c>
      <c r="C30" s="151" t="s">
        <v>12</v>
      </c>
      <c r="D30" s="29" t="s">
        <v>18</v>
      </c>
      <c r="E30" s="17">
        <v>1.5</v>
      </c>
      <c r="F30" s="29" t="s">
        <v>13</v>
      </c>
      <c r="G30" s="29" t="s">
        <v>8</v>
      </c>
      <c r="H30" s="46" t="s">
        <v>9</v>
      </c>
      <c r="I30" s="46" t="s">
        <v>9</v>
      </c>
      <c r="J30" s="46">
        <v>41224</v>
      </c>
      <c r="K30" s="46">
        <f>J30+15</f>
        <v>41239</v>
      </c>
      <c r="L30" s="46" t="s">
        <v>9</v>
      </c>
      <c r="M30" s="46" t="s">
        <v>9</v>
      </c>
      <c r="N30" s="46">
        <v>41263</v>
      </c>
      <c r="O30" s="46">
        <v>41332</v>
      </c>
      <c r="P30" s="29" t="s">
        <v>150</v>
      </c>
      <c r="Q30" s="121" t="s">
        <v>111</v>
      </c>
    </row>
    <row r="31" spans="1:17" ht="13.5" customHeight="1" x14ac:dyDescent="0.25">
      <c r="A31" s="122"/>
      <c r="B31" s="145"/>
      <c r="C31" s="152"/>
      <c r="D31" s="29" t="s">
        <v>10</v>
      </c>
      <c r="E31" s="17"/>
      <c r="F31" s="29"/>
      <c r="G31" s="29"/>
      <c r="H31" s="46"/>
      <c r="I31" s="46"/>
      <c r="J31" s="46"/>
      <c r="K31" s="46"/>
      <c r="L31" s="46"/>
      <c r="M31" s="46"/>
      <c r="N31" s="46"/>
      <c r="O31" s="46"/>
      <c r="P31" s="29"/>
      <c r="Q31" s="122"/>
    </row>
    <row r="32" spans="1:17" ht="12.75" customHeight="1" x14ac:dyDescent="0.25">
      <c r="A32" s="123"/>
      <c r="B32" s="146"/>
      <c r="C32" s="153"/>
      <c r="D32" s="29" t="s">
        <v>11</v>
      </c>
      <c r="E32" s="17"/>
      <c r="F32" s="29"/>
      <c r="G32" s="29"/>
      <c r="H32" s="46"/>
      <c r="I32" s="46"/>
      <c r="J32" s="46"/>
      <c r="K32" s="46"/>
      <c r="L32" s="46"/>
      <c r="M32" s="46"/>
      <c r="N32" s="46"/>
      <c r="O32" s="46"/>
      <c r="P32" s="29"/>
      <c r="Q32" s="123"/>
    </row>
    <row r="33" spans="1:17" x14ac:dyDescent="0.25">
      <c r="A33" s="14"/>
      <c r="B33" s="14" t="s">
        <v>19</v>
      </c>
      <c r="C33" s="14"/>
      <c r="D33" s="48"/>
      <c r="E33" s="59">
        <f>SUM(E6:E32)</f>
        <v>7.45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4"/>
    </row>
    <row r="34" spans="1:17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116" ht="15" customHeight="1" x14ac:dyDescent="0.25"/>
    <row r="119" ht="15" customHeight="1" x14ac:dyDescent="0.25"/>
    <row r="122" ht="15" customHeight="1" x14ac:dyDescent="0.25"/>
    <row r="125" ht="15" customHeight="1" x14ac:dyDescent="0.25"/>
    <row r="142" ht="15" customHeight="1" x14ac:dyDescent="0.25"/>
    <row r="145" ht="15" customHeight="1" x14ac:dyDescent="0.25"/>
    <row r="148" ht="15" customHeight="1" x14ac:dyDescent="0.25"/>
    <row r="151" ht="15" customHeight="1" x14ac:dyDescent="0.25"/>
    <row r="154" ht="15" customHeight="1" x14ac:dyDescent="0.25"/>
    <row r="157" ht="15" customHeight="1" x14ac:dyDescent="0.25"/>
    <row r="160" ht="15" customHeight="1" x14ac:dyDescent="0.25"/>
    <row r="163" ht="15" customHeight="1" x14ac:dyDescent="0.25"/>
    <row r="166" ht="15" customHeight="1" x14ac:dyDescent="0.25"/>
    <row r="169" ht="15" customHeight="1" x14ac:dyDescent="0.25"/>
    <row r="172" ht="15" customHeight="1" x14ac:dyDescent="0.25"/>
    <row r="175" ht="15" customHeight="1" x14ac:dyDescent="0.25"/>
    <row r="178" ht="15" customHeight="1" x14ac:dyDescent="0.25"/>
    <row r="181" ht="15" customHeight="1" x14ac:dyDescent="0.25"/>
    <row r="202" ht="15" customHeight="1" x14ac:dyDescent="0.25"/>
    <row r="205" ht="15" customHeight="1" x14ac:dyDescent="0.25"/>
    <row r="208" ht="15" customHeight="1" x14ac:dyDescent="0.25"/>
    <row r="211" ht="15" customHeight="1" x14ac:dyDescent="0.25"/>
    <row r="214" ht="15" customHeight="1" x14ac:dyDescent="0.25"/>
    <row r="217" ht="15" customHeight="1" x14ac:dyDescent="0.25"/>
    <row r="220" ht="15" customHeight="1" x14ac:dyDescent="0.25"/>
    <row r="223" ht="15" customHeight="1" x14ac:dyDescent="0.25"/>
    <row r="226" ht="15" customHeight="1" x14ac:dyDescent="0.25"/>
    <row r="229" ht="15" customHeight="1" x14ac:dyDescent="0.25"/>
    <row r="262" ht="15" customHeight="1" x14ac:dyDescent="0.25"/>
    <row r="265" ht="15" customHeight="1" x14ac:dyDescent="0.25"/>
    <row r="268" ht="15" customHeight="1" x14ac:dyDescent="0.25"/>
    <row r="271" ht="15" customHeight="1" x14ac:dyDescent="0.25"/>
    <row r="274" ht="15" customHeight="1" x14ac:dyDescent="0.25"/>
    <row r="277" ht="15" customHeight="1" x14ac:dyDescent="0.25"/>
    <row r="280" ht="15" customHeight="1" x14ac:dyDescent="0.25"/>
    <row r="283" ht="15" customHeight="1" x14ac:dyDescent="0.25"/>
    <row r="286" ht="15" customHeight="1" x14ac:dyDescent="0.25"/>
    <row r="289" ht="15" customHeight="1" x14ac:dyDescent="0.25"/>
    <row r="292" ht="15" customHeight="1" x14ac:dyDescent="0.25"/>
    <row r="295" ht="15" customHeight="1" x14ac:dyDescent="0.25"/>
    <row r="298" ht="15" customHeight="1" x14ac:dyDescent="0.25"/>
    <row r="301" ht="15" customHeight="1" x14ac:dyDescent="0.25"/>
    <row r="322" ht="15" customHeight="1" x14ac:dyDescent="0.25"/>
    <row r="325" ht="15" customHeight="1" x14ac:dyDescent="0.25"/>
    <row r="328" ht="15" customHeight="1" x14ac:dyDescent="0.25"/>
    <row r="331" ht="15" customHeight="1" x14ac:dyDescent="0.25"/>
    <row r="334" ht="15" customHeight="1" x14ac:dyDescent="0.25"/>
    <row r="337" ht="15" customHeight="1" x14ac:dyDescent="0.25"/>
    <row r="340" ht="15" customHeight="1" x14ac:dyDescent="0.25"/>
    <row r="343" ht="15" customHeight="1" x14ac:dyDescent="0.25"/>
    <row r="346" ht="15" customHeight="1" x14ac:dyDescent="0.25"/>
    <row r="382" ht="15" customHeight="1" x14ac:dyDescent="0.25"/>
  </sheetData>
  <mergeCells count="41"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6:A8"/>
    <mergeCell ref="B6:B8"/>
    <mergeCell ref="C6:C8"/>
    <mergeCell ref="A15:A17"/>
    <mergeCell ref="B15:B17"/>
    <mergeCell ref="C15:C17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1:Q1"/>
    <mergeCell ref="A2:H2"/>
    <mergeCell ref="I2:Q2"/>
    <mergeCell ref="A3:H3"/>
    <mergeCell ref="I3:Q3"/>
    <mergeCell ref="Q21:Q23"/>
    <mergeCell ref="Q24:Q26"/>
    <mergeCell ref="Q27:Q29"/>
    <mergeCell ref="Q30:Q32"/>
    <mergeCell ref="Q6:Q8"/>
    <mergeCell ref="Q9:Q11"/>
    <mergeCell ref="Q12:Q14"/>
    <mergeCell ref="Q15:Q17"/>
    <mergeCell ref="Q18:Q20"/>
  </mergeCells>
  <pageMargins left="0.38" right="0.2" top="0.92" bottom="0.66" header="0.3" footer="0.19"/>
  <pageSetup paperSize="9" orientation="landscape" horizontalDpi="300" verticalDpi="300" r:id="rId1"/>
  <headerFooter>
    <oddHeader>&amp;CTribhuvan University
Second Higher Education Project Implementation Office
Kirtipur</oddHeader>
    <oddFooter>&amp;LOfficer 
Procurement&amp;CChief 
Procurement&amp;RCoordinator</oddFooter>
  </headerFooter>
  <ignoredErrors>
    <ignoredError sqref="E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0"/>
  <sheetViews>
    <sheetView workbookViewId="0">
      <selection activeCell="K23" sqref="K23"/>
    </sheetView>
  </sheetViews>
  <sheetFormatPr defaultRowHeight="15" x14ac:dyDescent="0.25"/>
  <cols>
    <col min="1" max="1" width="3.28515625" customWidth="1"/>
    <col min="2" max="2" width="18.140625" customWidth="1"/>
    <col min="3" max="3" width="4.28515625" bestFit="1" customWidth="1"/>
    <col min="4" max="4" width="2.85546875" customWidth="1"/>
    <col min="5" max="5" width="5" customWidth="1"/>
    <col min="6" max="6" width="4.85546875" customWidth="1"/>
    <col min="7" max="7" width="4.5703125" customWidth="1"/>
    <col min="8" max="8" width="4" customWidth="1"/>
    <col min="9" max="9" width="7.85546875" customWidth="1"/>
    <col min="10" max="10" width="6.5703125" customWidth="1"/>
    <col min="11" max="11" width="6.28515625" customWidth="1"/>
    <col min="12" max="12" width="6" customWidth="1"/>
    <col min="13" max="14" width="5" customWidth="1"/>
    <col min="15" max="15" width="6.28515625" customWidth="1"/>
    <col min="16" max="16" width="5.140625" customWidth="1"/>
    <col min="17" max="17" width="7" customWidth="1"/>
    <col min="18" max="18" width="8.5703125" customWidth="1"/>
    <col min="21" max="21" width="6" bestFit="1" customWidth="1"/>
    <col min="22" max="22" width="6.85546875" customWidth="1"/>
  </cols>
  <sheetData>
    <row r="1" spans="1:22" ht="18.75" x14ac:dyDescent="0.25">
      <c r="A1" s="147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x14ac:dyDescent="0.25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18" t="s">
        <v>173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x14ac:dyDescent="0.25">
      <c r="A3" s="98" t="s">
        <v>176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9" t="s">
        <v>206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02.75" customHeight="1" x14ac:dyDescent="0.25">
      <c r="A4" s="50" t="s">
        <v>136</v>
      </c>
      <c r="B4" s="51" t="s">
        <v>156</v>
      </c>
      <c r="C4" s="52" t="s">
        <v>157</v>
      </c>
      <c r="D4" s="52" t="s">
        <v>138</v>
      </c>
      <c r="E4" s="52" t="s">
        <v>2</v>
      </c>
      <c r="F4" s="52" t="s">
        <v>158</v>
      </c>
      <c r="G4" s="52" t="s">
        <v>159</v>
      </c>
      <c r="H4" s="52" t="s">
        <v>160</v>
      </c>
      <c r="I4" s="52" t="s">
        <v>161</v>
      </c>
      <c r="J4" s="52" t="s">
        <v>162</v>
      </c>
      <c r="K4" s="52" t="s">
        <v>163</v>
      </c>
      <c r="L4" s="52" t="s">
        <v>164</v>
      </c>
      <c r="M4" s="52" t="s">
        <v>165</v>
      </c>
      <c r="N4" s="52" t="s">
        <v>166</v>
      </c>
      <c r="O4" s="52" t="s">
        <v>167</v>
      </c>
      <c r="P4" s="52" t="s">
        <v>168</v>
      </c>
      <c r="Q4" s="52" t="s">
        <v>169</v>
      </c>
      <c r="R4" s="52" t="s">
        <v>170</v>
      </c>
      <c r="S4" s="52" t="s">
        <v>145</v>
      </c>
      <c r="T4" s="52" t="s">
        <v>171</v>
      </c>
      <c r="U4" s="52" t="s">
        <v>172</v>
      </c>
      <c r="V4" s="51" t="s">
        <v>106</v>
      </c>
    </row>
    <row r="5" spans="1:22" ht="15" customHeight="1" x14ac:dyDescent="0.25">
      <c r="A5" s="53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6">
        <v>22</v>
      </c>
    </row>
    <row r="6" spans="1:22" ht="15" customHeight="1" x14ac:dyDescent="0.25">
      <c r="A6" s="132">
        <v>1</v>
      </c>
      <c r="B6" s="129" t="s">
        <v>212</v>
      </c>
      <c r="C6" s="175" t="s">
        <v>12</v>
      </c>
      <c r="D6" s="28" t="s">
        <v>18</v>
      </c>
      <c r="E6" s="6">
        <v>0.15</v>
      </c>
      <c r="F6" s="32" t="s">
        <v>178</v>
      </c>
      <c r="G6" s="28" t="s">
        <v>83</v>
      </c>
      <c r="H6" s="46" t="s">
        <v>9</v>
      </c>
      <c r="I6" s="46" t="s">
        <v>9</v>
      </c>
      <c r="J6" s="46" t="s">
        <v>9</v>
      </c>
      <c r="K6" s="75">
        <v>41289</v>
      </c>
      <c r="L6" s="75">
        <v>41319</v>
      </c>
      <c r="M6" s="41" t="s">
        <v>9</v>
      </c>
      <c r="N6" s="41" t="s">
        <v>9</v>
      </c>
      <c r="O6" s="41" t="s">
        <v>9</v>
      </c>
      <c r="P6" s="41" t="s">
        <v>9</v>
      </c>
      <c r="Q6" s="46" t="s">
        <v>9</v>
      </c>
      <c r="R6" s="46" t="s">
        <v>9</v>
      </c>
      <c r="S6" s="41">
        <v>41381</v>
      </c>
      <c r="T6" s="61">
        <v>41563</v>
      </c>
      <c r="U6" s="28" t="s">
        <v>150</v>
      </c>
      <c r="V6" s="113" t="s">
        <v>118</v>
      </c>
    </row>
    <row r="7" spans="1:22" ht="15" customHeight="1" x14ac:dyDescent="0.25">
      <c r="A7" s="133"/>
      <c r="B7" s="130"/>
      <c r="C7" s="176"/>
      <c r="D7" s="28" t="s">
        <v>10</v>
      </c>
      <c r="E7" s="6"/>
      <c r="F7" s="28"/>
      <c r="G7" s="28"/>
      <c r="H7" s="46"/>
      <c r="I7" s="41"/>
      <c r="J7" s="41"/>
      <c r="K7" s="41"/>
      <c r="L7" s="41"/>
      <c r="M7" s="41"/>
      <c r="N7" s="41"/>
      <c r="O7" s="41"/>
      <c r="P7" s="28"/>
      <c r="Q7" s="28"/>
      <c r="R7" s="28"/>
      <c r="S7" s="28"/>
      <c r="T7" s="28"/>
      <c r="U7" s="28"/>
      <c r="V7" s="114"/>
    </row>
    <row r="8" spans="1:22" ht="15" customHeight="1" x14ac:dyDescent="0.25">
      <c r="A8" s="134"/>
      <c r="B8" s="131"/>
      <c r="C8" s="177"/>
      <c r="D8" s="28" t="s">
        <v>11</v>
      </c>
      <c r="E8" s="6"/>
      <c r="F8" s="28"/>
      <c r="G8" s="28"/>
      <c r="H8" s="41"/>
      <c r="I8" s="41"/>
      <c r="J8" s="41"/>
      <c r="K8" s="41"/>
      <c r="L8" s="41"/>
      <c r="M8" s="41"/>
      <c r="N8" s="41"/>
      <c r="O8" s="41"/>
      <c r="P8" s="28"/>
      <c r="Q8" s="28"/>
      <c r="R8" s="28"/>
      <c r="S8" s="28"/>
      <c r="T8" s="28"/>
      <c r="U8" s="28"/>
      <c r="V8" s="115"/>
    </row>
    <row r="9" spans="1:22" x14ac:dyDescent="0.25">
      <c r="A9" s="4"/>
      <c r="B9" s="4" t="s">
        <v>16</v>
      </c>
      <c r="C9" s="4"/>
      <c r="D9" s="4"/>
      <c r="E9" s="45">
        <f>SUM(E6:E8)</f>
        <v>0.15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1"/>
    </row>
    <row r="28" spans="1:1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114" ht="15" customHeight="1" x14ac:dyDescent="0.25"/>
    <row r="117" ht="15" customHeight="1" x14ac:dyDescent="0.25"/>
    <row r="120" ht="15" customHeight="1" x14ac:dyDescent="0.25"/>
    <row r="123" ht="15" customHeight="1" x14ac:dyDescent="0.25"/>
    <row r="140" ht="15" customHeight="1" x14ac:dyDescent="0.25"/>
    <row r="143" ht="15" customHeight="1" x14ac:dyDescent="0.25"/>
    <row r="146" ht="15" customHeight="1" x14ac:dyDescent="0.25"/>
    <row r="149" ht="15" customHeight="1" x14ac:dyDescent="0.25"/>
    <row r="152" ht="15" customHeight="1" x14ac:dyDescent="0.25"/>
    <row r="155" ht="15" customHeight="1" x14ac:dyDescent="0.25"/>
    <row r="158" ht="15" customHeight="1" x14ac:dyDescent="0.25"/>
    <row r="161" ht="15" customHeight="1" x14ac:dyDescent="0.25"/>
    <row r="164" ht="15" customHeight="1" x14ac:dyDescent="0.25"/>
    <row r="167" ht="15" customHeight="1" x14ac:dyDescent="0.25"/>
    <row r="170" ht="15" customHeight="1" x14ac:dyDescent="0.25"/>
    <row r="173" ht="15" customHeight="1" x14ac:dyDescent="0.25"/>
    <row r="176" ht="15" customHeight="1" x14ac:dyDescent="0.25"/>
    <row r="179" ht="15" customHeight="1" x14ac:dyDescent="0.25"/>
    <row r="200" ht="15" customHeight="1" x14ac:dyDescent="0.25"/>
    <row r="203" ht="15" customHeight="1" x14ac:dyDescent="0.25"/>
    <row r="206" ht="15" customHeight="1" x14ac:dyDescent="0.25"/>
    <row r="209" ht="15" customHeight="1" x14ac:dyDescent="0.25"/>
    <row r="212" ht="15" customHeight="1" x14ac:dyDescent="0.25"/>
    <row r="215" ht="15" customHeight="1" x14ac:dyDescent="0.25"/>
    <row r="218" ht="15" customHeight="1" x14ac:dyDescent="0.25"/>
    <row r="221" ht="15" customHeight="1" x14ac:dyDescent="0.25"/>
    <row r="224" ht="15" customHeight="1" x14ac:dyDescent="0.25"/>
    <row r="227" ht="15" customHeight="1" x14ac:dyDescent="0.25"/>
    <row r="260" ht="15" customHeight="1" x14ac:dyDescent="0.25"/>
    <row r="263" ht="15" customHeight="1" x14ac:dyDescent="0.25"/>
    <row r="266" ht="15" customHeight="1" x14ac:dyDescent="0.25"/>
    <row r="269" ht="15" customHeight="1" x14ac:dyDescent="0.25"/>
    <row r="272" ht="15" customHeight="1" x14ac:dyDescent="0.25"/>
    <row r="275" ht="15" customHeight="1" x14ac:dyDescent="0.25"/>
    <row r="278" ht="15" customHeight="1" x14ac:dyDescent="0.25"/>
    <row r="281" ht="15" customHeight="1" x14ac:dyDescent="0.25"/>
    <row r="284" ht="15" customHeight="1" x14ac:dyDescent="0.25"/>
    <row r="287" ht="15" customHeight="1" x14ac:dyDescent="0.25"/>
    <row r="290" ht="15" customHeight="1" x14ac:dyDescent="0.25"/>
    <row r="293" ht="15" customHeight="1" x14ac:dyDescent="0.25"/>
    <row r="296" ht="15" customHeight="1" x14ac:dyDescent="0.25"/>
    <row r="299" ht="15" customHeight="1" x14ac:dyDescent="0.25"/>
    <row r="320" ht="15" customHeight="1" x14ac:dyDescent="0.25"/>
    <row r="323" ht="15" customHeight="1" x14ac:dyDescent="0.25"/>
    <row r="326" ht="15" customHeight="1" x14ac:dyDescent="0.25"/>
    <row r="329" ht="15" customHeight="1" x14ac:dyDescent="0.25"/>
    <row r="332" ht="15" customHeight="1" x14ac:dyDescent="0.25"/>
    <row r="335" ht="15" customHeight="1" x14ac:dyDescent="0.25"/>
    <row r="338" ht="15" customHeight="1" x14ac:dyDescent="0.25"/>
    <row r="341" ht="15" customHeight="1" x14ac:dyDescent="0.25"/>
    <row r="344" ht="15" customHeight="1" x14ac:dyDescent="0.25"/>
    <row r="380" ht="15" customHeight="1" x14ac:dyDescent="0.25"/>
  </sheetData>
  <mergeCells count="9">
    <mergeCell ref="A1:V1"/>
    <mergeCell ref="A6:A8"/>
    <mergeCell ref="B6:B8"/>
    <mergeCell ref="C6:C8"/>
    <mergeCell ref="A2:K2"/>
    <mergeCell ref="L2:V2"/>
    <mergeCell ref="A3:K3"/>
    <mergeCell ref="L3:V3"/>
    <mergeCell ref="V6:V8"/>
  </mergeCells>
  <pageMargins left="0.36" right="0" top="0.94" bottom="3.41" header="0.3" footer="2.97"/>
  <pageSetup paperSize="9" orientation="landscape" horizontalDpi="300" verticalDpi="300" r:id="rId1"/>
  <headerFooter>
    <oddHeader>&amp;CTribhuvan University
Second Higher Education Project Implementation Office
Kirtipur</oddHeader>
    <oddFooter>&amp;LOfficer 
Procurement&amp;CChief
Procurement&amp;RCoordinator</oddFooter>
  </headerFooter>
  <ignoredErrors>
    <ignoredError sqref="E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R10" sqref="R10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9" width="6.5703125" bestFit="1" customWidth="1"/>
    <col min="10" max="11" width="8.140625" bestFit="1" customWidth="1"/>
    <col min="12" max="13" width="6.5703125" bestFit="1" customWidth="1"/>
    <col min="14" max="15" width="8.140625" bestFit="1" customWidth="1"/>
    <col min="16" max="16" width="6.5703125" bestFit="1" customWidth="1"/>
    <col min="17" max="17" width="13.42578125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25</v>
      </c>
      <c r="J2" s="128"/>
      <c r="K2" s="128"/>
      <c r="L2" s="128"/>
      <c r="M2" s="128"/>
      <c r="N2" s="128"/>
      <c r="O2" s="128"/>
      <c r="P2" s="128"/>
      <c r="Q2" s="128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99</v>
      </c>
      <c r="J3" s="99"/>
      <c r="K3" s="99"/>
      <c r="L3" s="99"/>
      <c r="M3" s="99"/>
      <c r="N3" s="99"/>
      <c r="O3" s="99"/>
      <c r="P3" s="99"/>
      <c r="Q3" s="99"/>
    </row>
    <row r="4" spans="1:17" ht="99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00">
        <v>1</v>
      </c>
      <c r="B6" s="101" t="s">
        <v>207</v>
      </c>
      <c r="C6" s="102" t="s">
        <v>21</v>
      </c>
      <c r="D6" s="33" t="s">
        <v>6</v>
      </c>
      <c r="E6" s="6">
        <v>0.7</v>
      </c>
      <c r="F6" s="33" t="s">
        <v>13</v>
      </c>
      <c r="G6" s="33" t="s">
        <v>8</v>
      </c>
      <c r="H6" s="41" t="s">
        <v>9</v>
      </c>
      <c r="I6" s="41" t="s">
        <v>9</v>
      </c>
      <c r="J6" s="41">
        <v>41049</v>
      </c>
      <c r="K6" s="41">
        <v>41065</v>
      </c>
      <c r="L6" s="41" t="s">
        <v>9</v>
      </c>
      <c r="M6" s="41" t="s">
        <v>9</v>
      </c>
      <c r="N6" s="41">
        <v>41079</v>
      </c>
      <c r="O6" s="41">
        <v>41108</v>
      </c>
      <c r="P6" s="33" t="s">
        <v>150</v>
      </c>
      <c r="Q6" s="132" t="s">
        <v>111</v>
      </c>
    </row>
    <row r="7" spans="1:17" x14ac:dyDescent="0.25">
      <c r="A7" s="100"/>
      <c r="B7" s="101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33"/>
      <c r="Q7" s="133"/>
    </row>
    <row r="8" spans="1:17" x14ac:dyDescent="0.25">
      <c r="A8" s="100"/>
      <c r="B8" s="101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34"/>
    </row>
    <row r="9" spans="1:17" ht="18" customHeight="1" x14ac:dyDescent="0.25">
      <c r="A9" s="100">
        <v>2</v>
      </c>
      <c r="B9" s="101" t="s">
        <v>208</v>
      </c>
      <c r="C9" s="102" t="s">
        <v>21</v>
      </c>
      <c r="D9" s="33" t="s">
        <v>6</v>
      </c>
      <c r="E9" s="6">
        <v>0.43</v>
      </c>
      <c r="F9" s="33" t="s">
        <v>13</v>
      </c>
      <c r="G9" s="33" t="s">
        <v>8</v>
      </c>
      <c r="H9" s="41" t="s">
        <v>9</v>
      </c>
      <c r="I9" s="41" t="s">
        <v>9</v>
      </c>
      <c r="J9" s="41">
        <v>41160</v>
      </c>
      <c r="K9" s="41">
        <v>41175</v>
      </c>
      <c r="L9" s="41" t="s">
        <v>9</v>
      </c>
      <c r="M9" s="41" t="s">
        <v>9</v>
      </c>
      <c r="N9" s="41">
        <v>41188</v>
      </c>
      <c r="O9" s="41">
        <v>41279</v>
      </c>
      <c r="P9" s="33" t="s">
        <v>150</v>
      </c>
      <c r="Q9" s="132" t="s">
        <v>111</v>
      </c>
    </row>
    <row r="10" spans="1:17" ht="18" customHeight="1" x14ac:dyDescent="0.25">
      <c r="A10" s="100"/>
      <c r="B10" s="101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33"/>
      <c r="Q10" s="133"/>
    </row>
    <row r="11" spans="1:17" ht="19.5" customHeight="1" x14ac:dyDescent="0.25">
      <c r="A11" s="100"/>
      <c r="B11" s="101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41"/>
      <c r="P11" s="33"/>
      <c r="Q11" s="134"/>
    </row>
    <row r="12" spans="1:17" x14ac:dyDescent="0.25">
      <c r="A12" s="4"/>
      <c r="B12" s="4" t="s">
        <v>16</v>
      </c>
      <c r="C12" s="4"/>
      <c r="D12" s="4"/>
      <c r="E12" s="45">
        <f>SUM(E6:E11)</f>
        <v>1.1299999999999999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</sheetData>
  <mergeCells count="13">
    <mergeCell ref="Q6:Q8"/>
    <mergeCell ref="Q9:Q11"/>
    <mergeCell ref="A1:Q1"/>
    <mergeCell ref="A2:H2"/>
    <mergeCell ref="I2:Q2"/>
    <mergeCell ref="A3:H3"/>
    <mergeCell ref="I3:Q3"/>
    <mergeCell ref="A9:A11"/>
    <mergeCell ref="B9:B11"/>
    <mergeCell ref="C9:C11"/>
    <mergeCell ref="A6:A8"/>
    <mergeCell ref="B6:B8"/>
    <mergeCell ref="C6:C8"/>
  </mergeCells>
  <pageMargins left="0.39" right="0.2" top="0.9" bottom="2.93" header="0.3" footer="2.48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X6" sqref="X6"/>
    </sheetView>
  </sheetViews>
  <sheetFormatPr defaultRowHeight="15" x14ac:dyDescent="0.25"/>
  <cols>
    <col min="1" max="1" width="3.28515625" style="16" customWidth="1"/>
    <col min="2" max="2" width="19.85546875" style="16" customWidth="1"/>
    <col min="3" max="3" width="3.5703125" style="16" customWidth="1"/>
    <col min="4" max="4" width="3.140625" style="16" bestFit="1" customWidth="1"/>
    <col min="5" max="5" width="5" style="16" bestFit="1" customWidth="1"/>
    <col min="6" max="6" width="3.140625" style="16" bestFit="1" customWidth="1"/>
    <col min="7" max="7" width="5.42578125" style="16" bestFit="1" customWidth="1"/>
    <col min="8" max="8" width="3.140625" style="16" bestFit="1" customWidth="1"/>
    <col min="9" max="9" width="6.140625" style="16" customWidth="1"/>
    <col min="10" max="10" width="7.28515625" style="16" customWidth="1"/>
    <col min="11" max="12" width="8.140625" style="16" bestFit="1" customWidth="1"/>
    <col min="13" max="13" width="3.140625" style="16" bestFit="1" customWidth="1"/>
    <col min="14" max="14" width="5.85546875" style="16" customWidth="1"/>
    <col min="15" max="15" width="3.140625" style="16" bestFit="1" customWidth="1"/>
    <col min="16" max="16" width="5.42578125" style="16" bestFit="1" customWidth="1"/>
    <col min="17" max="17" width="8.42578125" style="16" bestFit="1" customWidth="1"/>
    <col min="18" max="18" width="7.7109375" style="16" customWidth="1"/>
    <col min="19" max="19" width="8.140625" style="16" bestFit="1" customWidth="1"/>
    <col min="20" max="20" width="9" style="16" bestFit="1" customWidth="1"/>
    <col min="21" max="21" width="6" style="16" bestFit="1" customWidth="1"/>
    <col min="22" max="16384" width="9.140625" style="16"/>
  </cols>
  <sheetData>
    <row r="1" spans="1:22" ht="18.75" x14ac:dyDescent="0.25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22" x14ac:dyDescent="0.25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18" t="s">
        <v>173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x14ac:dyDescent="0.25">
      <c r="A3" s="98" t="s">
        <v>176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9" t="s">
        <v>209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06.5" customHeight="1" x14ac:dyDescent="0.25">
      <c r="A4" s="50" t="s">
        <v>136</v>
      </c>
      <c r="B4" s="51" t="s">
        <v>156</v>
      </c>
      <c r="C4" s="52" t="s">
        <v>157</v>
      </c>
      <c r="D4" s="52" t="s">
        <v>138</v>
      </c>
      <c r="E4" s="52" t="s">
        <v>2</v>
      </c>
      <c r="F4" s="52" t="s">
        <v>158</v>
      </c>
      <c r="G4" s="52" t="s">
        <v>159</v>
      </c>
      <c r="H4" s="52" t="s">
        <v>160</v>
      </c>
      <c r="I4" s="52" t="s">
        <v>161</v>
      </c>
      <c r="J4" s="52" t="s">
        <v>162</v>
      </c>
      <c r="K4" s="52" t="s">
        <v>163</v>
      </c>
      <c r="L4" s="52" t="s">
        <v>164</v>
      </c>
      <c r="M4" s="52" t="s">
        <v>165</v>
      </c>
      <c r="N4" s="52" t="s">
        <v>166</v>
      </c>
      <c r="O4" s="52" t="s">
        <v>167</v>
      </c>
      <c r="P4" s="52" t="s">
        <v>168</v>
      </c>
      <c r="Q4" s="52" t="s">
        <v>169</v>
      </c>
      <c r="R4" s="52" t="s">
        <v>170</v>
      </c>
      <c r="S4" s="52" t="s">
        <v>145</v>
      </c>
      <c r="T4" s="52" t="s">
        <v>171</v>
      </c>
      <c r="U4" s="52" t="s">
        <v>172</v>
      </c>
      <c r="V4" s="51" t="s">
        <v>106</v>
      </c>
    </row>
    <row r="5" spans="1:22" x14ac:dyDescent="0.25">
      <c r="A5" s="53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6">
        <v>22</v>
      </c>
    </row>
    <row r="6" spans="1:22" s="11" customFormat="1" ht="15" customHeight="1" x14ac:dyDescent="0.25">
      <c r="A6" s="116">
        <v>1</v>
      </c>
      <c r="B6" s="116" t="s">
        <v>210</v>
      </c>
      <c r="C6" s="117" t="s">
        <v>12</v>
      </c>
      <c r="D6" s="34" t="s">
        <v>6</v>
      </c>
      <c r="E6" s="12">
        <v>0.76</v>
      </c>
      <c r="F6" s="34" t="s">
        <v>178</v>
      </c>
      <c r="G6" s="34" t="s">
        <v>83</v>
      </c>
      <c r="H6" s="46" t="s">
        <v>9</v>
      </c>
      <c r="I6" s="78">
        <v>41105</v>
      </c>
      <c r="J6" s="78">
        <v>41120</v>
      </c>
      <c r="K6" s="46">
        <v>41122</v>
      </c>
      <c r="L6" s="46">
        <v>41151</v>
      </c>
      <c r="M6" s="46" t="s">
        <v>9</v>
      </c>
      <c r="N6" s="78">
        <v>41157</v>
      </c>
      <c r="O6" s="79" t="s">
        <v>9</v>
      </c>
      <c r="P6" s="79" t="s">
        <v>9</v>
      </c>
      <c r="Q6" s="78">
        <v>41162</v>
      </c>
      <c r="R6" s="78">
        <v>41167</v>
      </c>
      <c r="S6" s="46">
        <v>41177</v>
      </c>
      <c r="T6" s="46">
        <v>41258</v>
      </c>
      <c r="U6" s="12" t="s">
        <v>150</v>
      </c>
      <c r="V6" s="121" t="s">
        <v>111</v>
      </c>
    </row>
    <row r="7" spans="1:22" s="11" customFormat="1" x14ac:dyDescent="0.25">
      <c r="A7" s="116"/>
      <c r="B7" s="116"/>
      <c r="C7" s="117"/>
      <c r="D7" s="34" t="s">
        <v>10</v>
      </c>
      <c r="E7" s="12"/>
      <c r="F7" s="34"/>
      <c r="G7" s="34"/>
      <c r="H7" s="46"/>
      <c r="I7" s="46"/>
      <c r="J7" s="46"/>
      <c r="K7" s="46"/>
      <c r="L7" s="46"/>
      <c r="M7" s="46"/>
      <c r="N7" s="46"/>
      <c r="O7" s="46"/>
      <c r="P7" s="34"/>
      <c r="Q7" s="34"/>
      <c r="R7" s="34"/>
      <c r="S7" s="34"/>
      <c r="T7" s="34"/>
      <c r="U7" s="12"/>
      <c r="V7" s="122"/>
    </row>
    <row r="8" spans="1:22" s="11" customFormat="1" x14ac:dyDescent="0.25">
      <c r="A8" s="116"/>
      <c r="B8" s="116"/>
      <c r="C8" s="117"/>
      <c r="D8" s="34" t="s">
        <v>11</v>
      </c>
      <c r="E8" s="12"/>
      <c r="F8" s="34"/>
      <c r="G8" s="34"/>
      <c r="H8" s="46"/>
      <c r="I8" s="46"/>
      <c r="J8" s="46"/>
      <c r="K8" s="46"/>
      <c r="L8" s="46"/>
      <c r="M8" s="46"/>
      <c r="N8" s="46"/>
      <c r="O8" s="46"/>
      <c r="P8" s="34"/>
      <c r="Q8" s="34"/>
      <c r="R8" s="34"/>
      <c r="S8" s="34"/>
      <c r="T8" s="34"/>
      <c r="U8" s="12"/>
      <c r="V8" s="123"/>
    </row>
    <row r="9" spans="1:22" customFormat="1" ht="15" customHeight="1" x14ac:dyDescent="0.25">
      <c r="A9" s="100">
        <v>2</v>
      </c>
      <c r="B9" s="101" t="s">
        <v>211</v>
      </c>
      <c r="C9" s="102" t="s">
        <v>12</v>
      </c>
      <c r="D9" s="33" t="s">
        <v>6</v>
      </c>
      <c r="E9" s="1">
        <v>0.51</v>
      </c>
      <c r="F9" s="33" t="s">
        <v>178</v>
      </c>
      <c r="G9" s="33" t="s">
        <v>83</v>
      </c>
      <c r="H9" s="41" t="s">
        <v>9</v>
      </c>
      <c r="I9" s="78">
        <v>41105</v>
      </c>
      <c r="J9" s="78">
        <v>41120</v>
      </c>
      <c r="K9" s="46">
        <v>41122</v>
      </c>
      <c r="L9" s="46">
        <v>41151</v>
      </c>
      <c r="M9" s="46" t="s">
        <v>9</v>
      </c>
      <c r="N9" s="78">
        <v>41157</v>
      </c>
      <c r="O9" s="79" t="s">
        <v>9</v>
      </c>
      <c r="P9" s="79" t="s">
        <v>9</v>
      </c>
      <c r="Q9" s="78">
        <v>41162</v>
      </c>
      <c r="R9" s="78">
        <v>41167</v>
      </c>
      <c r="S9" s="46">
        <v>41177</v>
      </c>
      <c r="T9" s="41">
        <v>41264</v>
      </c>
      <c r="U9" s="1" t="s">
        <v>150</v>
      </c>
      <c r="V9" s="132" t="s">
        <v>111</v>
      </c>
    </row>
    <row r="10" spans="1:22" customFormat="1" x14ac:dyDescent="0.25">
      <c r="A10" s="100"/>
      <c r="B10" s="101"/>
      <c r="C10" s="102"/>
      <c r="D10" s="33" t="s">
        <v>10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33"/>
    </row>
    <row r="11" spans="1:22" customFormat="1" x14ac:dyDescent="0.25">
      <c r="A11" s="100"/>
      <c r="B11" s="101"/>
      <c r="C11" s="102"/>
      <c r="D11" s="33" t="s">
        <v>11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34"/>
    </row>
    <row r="12" spans="1:22" x14ac:dyDescent="0.25">
      <c r="A12" s="14"/>
      <c r="B12" s="14" t="s">
        <v>16</v>
      </c>
      <c r="C12" s="14"/>
      <c r="D12" s="14"/>
      <c r="E12" s="64">
        <f>SUM(E6:E11)</f>
        <v>1.27</v>
      </c>
      <c r="F12" s="14"/>
      <c r="G12" s="14"/>
      <c r="H12" s="7"/>
      <c r="I12" s="14"/>
      <c r="J12" s="14"/>
      <c r="K12" s="14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mergeCells count="13">
    <mergeCell ref="A9:A11"/>
    <mergeCell ref="B9:B11"/>
    <mergeCell ref="C9:C11"/>
    <mergeCell ref="A1:Q1"/>
    <mergeCell ref="A6:A8"/>
    <mergeCell ref="B6:B8"/>
    <mergeCell ref="C6:C8"/>
    <mergeCell ref="A2:K2"/>
    <mergeCell ref="L2:V2"/>
    <mergeCell ref="A3:K3"/>
    <mergeCell ref="L3:V3"/>
    <mergeCell ref="V6:V8"/>
    <mergeCell ref="V9:V11"/>
  </mergeCells>
  <pageMargins left="0.2" right="0.27" top="0.89" bottom="3.01" header="0.3" footer="2.65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4"/>
  <sheetViews>
    <sheetView topLeftCell="A10" workbookViewId="0">
      <selection activeCell="U32" sqref="U32"/>
    </sheetView>
  </sheetViews>
  <sheetFormatPr defaultRowHeight="15" x14ac:dyDescent="0.25"/>
  <cols>
    <col min="1" max="1" width="3.28515625" style="11" customWidth="1"/>
    <col min="2" max="2" width="20.5703125" style="11" customWidth="1"/>
    <col min="3" max="3" width="4" style="11" bestFit="1" customWidth="1"/>
    <col min="4" max="4" width="3.7109375" style="11" bestFit="1" customWidth="1"/>
    <col min="5" max="9" width="6.5703125" style="11" bestFit="1" customWidth="1"/>
    <col min="10" max="11" width="8.140625" style="11" bestFit="1" customWidth="1"/>
    <col min="12" max="13" width="6.5703125" style="11" bestFit="1" customWidth="1"/>
    <col min="14" max="14" width="8.140625" style="11" bestFit="1" customWidth="1"/>
    <col min="15" max="15" width="9" style="11" bestFit="1" customWidth="1"/>
    <col min="16" max="16" width="6.5703125" style="11" bestFit="1" customWidth="1"/>
    <col min="17" max="17" width="10" style="11" customWidth="1"/>
    <col min="18" max="16384" width="9.140625" style="11"/>
  </cols>
  <sheetData>
    <row r="1" spans="1:17" ht="18.75" x14ac:dyDescent="0.25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38" t="s">
        <v>25</v>
      </c>
      <c r="J2" s="138"/>
      <c r="K2" s="138"/>
      <c r="L2" s="138"/>
      <c r="M2" s="138"/>
      <c r="N2" s="138"/>
      <c r="O2" s="138"/>
      <c r="P2" s="138"/>
      <c r="Q2" s="138"/>
    </row>
    <row r="3" spans="1:17" x14ac:dyDescent="0.25">
      <c r="A3" s="127" t="s">
        <v>24</v>
      </c>
      <c r="B3" s="127"/>
      <c r="C3" s="127"/>
      <c r="D3" s="127"/>
      <c r="E3" s="127"/>
      <c r="F3" s="127"/>
      <c r="G3" s="127"/>
      <c r="H3" s="127"/>
      <c r="I3" s="126" t="s">
        <v>99</v>
      </c>
      <c r="J3" s="126"/>
      <c r="K3" s="126"/>
      <c r="L3" s="126"/>
      <c r="M3" s="126"/>
      <c r="N3" s="126"/>
      <c r="O3" s="126"/>
      <c r="P3" s="126"/>
      <c r="Q3" s="126"/>
    </row>
    <row r="4" spans="1:17" ht="100.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16">
        <v>1</v>
      </c>
      <c r="B6" s="116" t="s">
        <v>213</v>
      </c>
      <c r="C6" s="117" t="s">
        <v>12</v>
      </c>
      <c r="D6" s="34" t="s">
        <v>6</v>
      </c>
      <c r="E6" s="17">
        <v>0.6</v>
      </c>
      <c r="F6" s="34" t="s">
        <v>13</v>
      </c>
      <c r="G6" s="34" t="s">
        <v>8</v>
      </c>
      <c r="H6" s="46" t="s">
        <v>9</v>
      </c>
      <c r="I6" s="46" t="s">
        <v>9</v>
      </c>
      <c r="J6" s="46">
        <v>41037</v>
      </c>
      <c r="K6" s="46">
        <v>41052</v>
      </c>
      <c r="L6" s="46" t="s">
        <v>9</v>
      </c>
      <c r="M6" s="46" t="s">
        <v>9</v>
      </c>
      <c r="N6" s="46">
        <v>41065</v>
      </c>
      <c r="O6" s="46">
        <v>41157</v>
      </c>
      <c r="P6" s="34" t="s">
        <v>150</v>
      </c>
      <c r="Q6" s="121" t="s">
        <v>111</v>
      </c>
    </row>
    <row r="7" spans="1:17" x14ac:dyDescent="0.25">
      <c r="A7" s="116"/>
      <c r="B7" s="116"/>
      <c r="C7" s="117"/>
      <c r="D7" s="34" t="s">
        <v>10</v>
      </c>
      <c r="E7" s="17"/>
      <c r="F7" s="34"/>
      <c r="G7" s="34"/>
      <c r="H7" s="46"/>
      <c r="I7" s="46"/>
      <c r="J7" s="46"/>
      <c r="K7" s="46"/>
      <c r="L7" s="46"/>
      <c r="M7" s="46"/>
      <c r="N7" s="46"/>
      <c r="O7" s="46"/>
      <c r="P7" s="34"/>
      <c r="Q7" s="122"/>
    </row>
    <row r="8" spans="1:17" x14ac:dyDescent="0.25">
      <c r="A8" s="116"/>
      <c r="B8" s="116"/>
      <c r="C8" s="117"/>
      <c r="D8" s="34" t="s">
        <v>11</v>
      </c>
      <c r="E8" s="17"/>
      <c r="F8" s="34"/>
      <c r="G8" s="34"/>
      <c r="H8" s="46"/>
      <c r="I8" s="46"/>
      <c r="J8" s="46"/>
      <c r="K8" s="46"/>
      <c r="L8" s="46"/>
      <c r="M8" s="46"/>
      <c r="N8" s="46"/>
      <c r="O8" s="46"/>
      <c r="P8" s="34"/>
      <c r="Q8" s="123"/>
    </row>
    <row r="9" spans="1:17" ht="15" customHeight="1" x14ac:dyDescent="0.25">
      <c r="A9" s="116">
        <v>2</v>
      </c>
      <c r="B9" s="116" t="s">
        <v>121</v>
      </c>
      <c r="C9" s="117" t="s">
        <v>12</v>
      </c>
      <c r="D9" s="34" t="s">
        <v>6</v>
      </c>
      <c r="E9" s="17">
        <v>0.5</v>
      </c>
      <c r="F9" s="34" t="s">
        <v>13</v>
      </c>
      <c r="G9" s="34" t="s">
        <v>8</v>
      </c>
      <c r="H9" s="46" t="s">
        <v>9</v>
      </c>
      <c r="I9" s="46" t="s">
        <v>9</v>
      </c>
      <c r="J9" s="46">
        <v>41040</v>
      </c>
      <c r="K9" s="46">
        <v>41055</v>
      </c>
      <c r="L9" s="46" t="s">
        <v>9</v>
      </c>
      <c r="M9" s="46" t="s">
        <v>9</v>
      </c>
      <c r="N9" s="46">
        <v>41068</v>
      </c>
      <c r="O9" s="46">
        <v>41160</v>
      </c>
      <c r="P9" s="34" t="s">
        <v>150</v>
      </c>
      <c r="Q9" s="121" t="s">
        <v>111</v>
      </c>
    </row>
    <row r="10" spans="1:17" x14ac:dyDescent="0.25">
      <c r="A10" s="116"/>
      <c r="B10" s="116"/>
      <c r="C10" s="117"/>
      <c r="D10" s="34" t="s">
        <v>10</v>
      </c>
      <c r="E10" s="17"/>
      <c r="F10" s="34"/>
      <c r="G10" s="34"/>
      <c r="H10" s="46"/>
      <c r="I10" s="46"/>
      <c r="J10" s="46"/>
      <c r="K10" s="46"/>
      <c r="L10" s="46"/>
      <c r="M10" s="46"/>
      <c r="N10" s="46"/>
      <c r="O10" s="46"/>
      <c r="P10" s="34"/>
      <c r="Q10" s="122"/>
    </row>
    <row r="11" spans="1:17" x14ac:dyDescent="0.25">
      <c r="A11" s="116"/>
      <c r="B11" s="116"/>
      <c r="C11" s="117"/>
      <c r="D11" s="34" t="s">
        <v>11</v>
      </c>
      <c r="E11" s="17"/>
      <c r="F11" s="34"/>
      <c r="G11" s="34"/>
      <c r="H11" s="46"/>
      <c r="I11" s="46"/>
      <c r="J11" s="46"/>
      <c r="K11" s="46"/>
      <c r="L11" s="46"/>
      <c r="M11" s="46"/>
      <c r="N11" s="46"/>
      <c r="O11" s="46"/>
      <c r="P11" s="34"/>
      <c r="Q11" s="123"/>
    </row>
    <row r="12" spans="1:17" ht="15" customHeight="1" x14ac:dyDescent="0.25">
      <c r="A12" s="116">
        <v>3</v>
      </c>
      <c r="B12" s="116" t="s">
        <v>122</v>
      </c>
      <c r="C12" s="117" t="s">
        <v>12</v>
      </c>
      <c r="D12" s="34" t="s">
        <v>6</v>
      </c>
      <c r="E12" s="17">
        <v>0.5</v>
      </c>
      <c r="F12" s="34" t="s">
        <v>13</v>
      </c>
      <c r="G12" s="34" t="s">
        <v>8</v>
      </c>
      <c r="H12" s="46" t="s">
        <v>9</v>
      </c>
      <c r="I12" s="46" t="s">
        <v>9</v>
      </c>
      <c r="J12" s="46">
        <v>41028</v>
      </c>
      <c r="K12" s="46">
        <v>41043</v>
      </c>
      <c r="L12" s="46" t="s">
        <v>9</v>
      </c>
      <c r="M12" s="46" t="s">
        <v>9</v>
      </c>
      <c r="N12" s="46">
        <v>41056</v>
      </c>
      <c r="O12" s="46">
        <v>41148</v>
      </c>
      <c r="P12" s="34" t="s">
        <v>150</v>
      </c>
      <c r="Q12" s="121" t="s">
        <v>111</v>
      </c>
    </row>
    <row r="13" spans="1:17" x14ac:dyDescent="0.25">
      <c r="A13" s="116"/>
      <c r="B13" s="116"/>
      <c r="C13" s="117"/>
      <c r="D13" s="34" t="s">
        <v>10</v>
      </c>
      <c r="E13" s="17"/>
      <c r="F13" s="34"/>
      <c r="G13" s="34"/>
      <c r="H13" s="46"/>
      <c r="I13" s="46"/>
      <c r="J13" s="46"/>
      <c r="K13" s="46"/>
      <c r="L13" s="46"/>
      <c r="M13" s="46"/>
      <c r="N13" s="46"/>
      <c r="O13" s="46"/>
      <c r="P13" s="34"/>
      <c r="Q13" s="122"/>
    </row>
    <row r="14" spans="1:17" x14ac:dyDescent="0.25">
      <c r="A14" s="116"/>
      <c r="B14" s="116"/>
      <c r="C14" s="117"/>
      <c r="D14" s="34" t="s">
        <v>11</v>
      </c>
      <c r="E14" s="17"/>
      <c r="F14" s="34"/>
      <c r="G14" s="34"/>
      <c r="H14" s="46"/>
      <c r="I14" s="46"/>
      <c r="J14" s="46"/>
      <c r="K14" s="46"/>
      <c r="L14" s="46"/>
      <c r="M14" s="46"/>
      <c r="N14" s="46"/>
      <c r="O14" s="46"/>
      <c r="P14" s="34"/>
      <c r="Q14" s="123"/>
    </row>
    <row r="15" spans="1:17" ht="15" customHeight="1" x14ac:dyDescent="0.25">
      <c r="A15" s="116">
        <v>4</v>
      </c>
      <c r="B15" s="116" t="s">
        <v>214</v>
      </c>
      <c r="C15" s="117" t="s">
        <v>12</v>
      </c>
      <c r="D15" s="34" t="s">
        <v>6</v>
      </c>
      <c r="E15" s="17">
        <v>0.28999999999999998</v>
      </c>
      <c r="F15" s="34" t="s">
        <v>20</v>
      </c>
      <c r="G15" s="34" t="s">
        <v>83</v>
      </c>
      <c r="H15" s="46" t="s">
        <v>9</v>
      </c>
      <c r="I15" s="46" t="s">
        <v>9</v>
      </c>
      <c r="J15" s="46">
        <v>41056</v>
      </c>
      <c r="K15" s="46">
        <v>41072</v>
      </c>
      <c r="L15" s="46" t="s">
        <v>9</v>
      </c>
      <c r="M15" s="46" t="s">
        <v>9</v>
      </c>
      <c r="N15" s="46">
        <v>41085</v>
      </c>
      <c r="O15" s="46">
        <v>41114</v>
      </c>
      <c r="P15" s="34" t="s">
        <v>150</v>
      </c>
      <c r="Q15" s="121" t="s">
        <v>111</v>
      </c>
    </row>
    <row r="16" spans="1:17" x14ac:dyDescent="0.25">
      <c r="A16" s="116"/>
      <c r="B16" s="116"/>
      <c r="C16" s="117"/>
      <c r="D16" s="34" t="s">
        <v>10</v>
      </c>
      <c r="E16" s="17"/>
      <c r="F16" s="34"/>
      <c r="G16" s="34"/>
      <c r="H16" s="46"/>
      <c r="I16" s="46"/>
      <c r="J16" s="46"/>
      <c r="K16" s="46"/>
      <c r="L16" s="46"/>
      <c r="M16" s="46"/>
      <c r="N16" s="46"/>
      <c r="O16" s="46"/>
      <c r="P16" s="34"/>
      <c r="Q16" s="122"/>
    </row>
    <row r="17" spans="1:17" x14ac:dyDescent="0.25">
      <c r="A17" s="116"/>
      <c r="B17" s="116"/>
      <c r="C17" s="117"/>
      <c r="D17" s="34" t="s">
        <v>11</v>
      </c>
      <c r="E17" s="17"/>
      <c r="F17" s="34"/>
      <c r="G17" s="34"/>
      <c r="H17" s="46"/>
      <c r="I17" s="46"/>
      <c r="J17" s="46"/>
      <c r="K17" s="46"/>
      <c r="L17" s="46"/>
      <c r="M17" s="46"/>
      <c r="N17" s="46"/>
      <c r="O17" s="46"/>
      <c r="P17" s="34"/>
      <c r="Q17" s="123"/>
    </row>
    <row r="18" spans="1:17" ht="15" customHeight="1" x14ac:dyDescent="0.25">
      <c r="A18" s="116">
        <v>5</v>
      </c>
      <c r="B18" s="116" t="s">
        <v>215</v>
      </c>
      <c r="C18" s="117" t="s">
        <v>12</v>
      </c>
      <c r="D18" s="34" t="s">
        <v>6</v>
      </c>
      <c r="E18" s="17">
        <v>8.5</v>
      </c>
      <c r="F18" s="34" t="s">
        <v>7</v>
      </c>
      <c r="G18" s="34" t="s">
        <v>8</v>
      </c>
      <c r="H18" s="46" t="s">
        <v>9</v>
      </c>
      <c r="I18" s="46" t="s">
        <v>9</v>
      </c>
      <c r="J18" s="46">
        <v>41090</v>
      </c>
      <c r="K18" s="46">
        <v>41119</v>
      </c>
      <c r="L18" s="46" t="s">
        <v>9</v>
      </c>
      <c r="M18" s="46" t="s">
        <v>9</v>
      </c>
      <c r="N18" s="46">
        <v>41151</v>
      </c>
      <c r="O18" s="46">
        <v>41516</v>
      </c>
      <c r="P18" s="34" t="s">
        <v>150</v>
      </c>
      <c r="Q18" s="121" t="s">
        <v>111</v>
      </c>
    </row>
    <row r="19" spans="1:17" x14ac:dyDescent="0.25">
      <c r="A19" s="116"/>
      <c r="B19" s="116"/>
      <c r="C19" s="117"/>
      <c r="D19" s="34" t="s">
        <v>10</v>
      </c>
      <c r="E19" s="17"/>
      <c r="F19" s="34"/>
      <c r="G19" s="34"/>
      <c r="H19" s="46"/>
      <c r="I19" s="46"/>
      <c r="J19" s="46"/>
      <c r="K19" s="46"/>
      <c r="L19" s="46"/>
      <c r="M19" s="46"/>
      <c r="N19" s="46"/>
      <c r="O19" s="46"/>
      <c r="P19" s="34"/>
      <c r="Q19" s="122"/>
    </row>
    <row r="20" spans="1:17" x14ac:dyDescent="0.25">
      <c r="A20" s="116"/>
      <c r="B20" s="116"/>
      <c r="C20" s="117"/>
      <c r="D20" s="34" t="s">
        <v>11</v>
      </c>
      <c r="E20" s="17"/>
      <c r="F20" s="34"/>
      <c r="G20" s="34"/>
      <c r="H20" s="46"/>
      <c r="I20" s="46"/>
      <c r="J20" s="46"/>
      <c r="K20" s="46"/>
      <c r="L20" s="46"/>
      <c r="M20" s="46"/>
      <c r="N20" s="46"/>
      <c r="O20" s="46"/>
      <c r="P20" s="34"/>
      <c r="Q20" s="123"/>
    </row>
    <row r="21" spans="1:17" x14ac:dyDescent="0.25">
      <c r="A21" s="116">
        <v>6</v>
      </c>
      <c r="B21" s="116" t="s">
        <v>216</v>
      </c>
      <c r="C21" s="117" t="s">
        <v>12</v>
      </c>
      <c r="D21" s="34" t="s">
        <v>6</v>
      </c>
      <c r="E21" s="17">
        <v>0.5</v>
      </c>
      <c r="F21" s="34" t="s">
        <v>13</v>
      </c>
      <c r="G21" s="34" t="s">
        <v>8</v>
      </c>
      <c r="H21" s="46" t="s">
        <v>9</v>
      </c>
      <c r="I21" s="46" t="s">
        <v>9</v>
      </c>
      <c r="J21" s="46">
        <v>41080</v>
      </c>
      <c r="K21" s="46">
        <v>41095</v>
      </c>
      <c r="L21" s="46" t="s">
        <v>9</v>
      </c>
      <c r="M21" s="46" t="s">
        <v>9</v>
      </c>
      <c r="N21" s="46">
        <v>41109</v>
      </c>
      <c r="O21" s="46">
        <v>41213</v>
      </c>
      <c r="P21" s="34" t="s">
        <v>150</v>
      </c>
      <c r="Q21" s="121" t="s">
        <v>111</v>
      </c>
    </row>
    <row r="22" spans="1:17" x14ac:dyDescent="0.25">
      <c r="A22" s="116"/>
      <c r="B22" s="116"/>
      <c r="C22" s="117"/>
      <c r="D22" s="34" t="s">
        <v>10</v>
      </c>
      <c r="E22" s="17"/>
      <c r="F22" s="34"/>
      <c r="G22" s="34"/>
      <c r="H22" s="46"/>
      <c r="I22" s="46"/>
      <c r="J22" s="46"/>
      <c r="K22" s="46"/>
      <c r="L22" s="46"/>
      <c r="M22" s="46"/>
      <c r="N22" s="46"/>
      <c r="O22" s="46"/>
      <c r="P22" s="34"/>
      <c r="Q22" s="122"/>
    </row>
    <row r="23" spans="1:17" x14ac:dyDescent="0.25">
      <c r="A23" s="116"/>
      <c r="B23" s="116"/>
      <c r="C23" s="117"/>
      <c r="D23" s="34" t="s">
        <v>11</v>
      </c>
      <c r="E23" s="17"/>
      <c r="F23" s="34"/>
      <c r="G23" s="34"/>
      <c r="H23" s="46"/>
      <c r="I23" s="46"/>
      <c r="J23" s="46"/>
      <c r="K23" s="46"/>
      <c r="L23" s="46"/>
      <c r="M23" s="46"/>
      <c r="N23" s="46"/>
      <c r="O23" s="46"/>
      <c r="P23" s="34"/>
      <c r="Q23" s="123"/>
    </row>
    <row r="24" spans="1:17" ht="21" customHeight="1" x14ac:dyDescent="0.25">
      <c r="A24" s="116">
        <v>7</v>
      </c>
      <c r="B24" s="116" t="s">
        <v>217</v>
      </c>
      <c r="C24" s="117" t="s">
        <v>12</v>
      </c>
      <c r="D24" s="34" t="s">
        <v>6</v>
      </c>
      <c r="E24" s="17">
        <v>0.5</v>
      </c>
      <c r="F24" s="34" t="s">
        <v>13</v>
      </c>
      <c r="G24" s="34" t="s">
        <v>8</v>
      </c>
      <c r="H24" s="46" t="s">
        <v>9</v>
      </c>
      <c r="I24" s="46" t="s">
        <v>9</v>
      </c>
      <c r="J24" s="46">
        <v>41109</v>
      </c>
      <c r="K24" s="46">
        <v>41125</v>
      </c>
      <c r="L24" s="46" t="s">
        <v>9</v>
      </c>
      <c r="M24" s="46" t="s">
        <v>9</v>
      </c>
      <c r="N24" s="46">
        <v>41138</v>
      </c>
      <c r="O24" s="46">
        <v>41322</v>
      </c>
      <c r="P24" s="34" t="s">
        <v>150</v>
      </c>
      <c r="Q24" s="121" t="s">
        <v>111</v>
      </c>
    </row>
    <row r="25" spans="1:17" ht="17.25" customHeight="1" x14ac:dyDescent="0.25">
      <c r="A25" s="116"/>
      <c r="B25" s="116"/>
      <c r="C25" s="117"/>
      <c r="D25" s="34" t="s">
        <v>10</v>
      </c>
      <c r="E25" s="17"/>
      <c r="F25" s="34"/>
      <c r="G25" s="34"/>
      <c r="H25" s="46"/>
      <c r="I25" s="46"/>
      <c r="J25" s="46"/>
      <c r="K25" s="46"/>
      <c r="L25" s="46"/>
      <c r="M25" s="46"/>
      <c r="N25" s="46"/>
      <c r="O25" s="46"/>
      <c r="P25" s="34"/>
      <c r="Q25" s="122"/>
    </row>
    <row r="26" spans="1:17" x14ac:dyDescent="0.25">
      <c r="A26" s="116"/>
      <c r="B26" s="116"/>
      <c r="C26" s="117"/>
      <c r="D26" s="34" t="s">
        <v>11</v>
      </c>
      <c r="E26" s="17"/>
      <c r="F26" s="34"/>
      <c r="G26" s="34"/>
      <c r="H26" s="46"/>
      <c r="I26" s="46"/>
      <c r="J26" s="46"/>
      <c r="K26" s="46"/>
      <c r="L26" s="46"/>
      <c r="M26" s="46"/>
      <c r="N26" s="46"/>
      <c r="O26" s="46"/>
      <c r="P26" s="34"/>
      <c r="Q26" s="123"/>
    </row>
    <row r="27" spans="1:17" ht="15" customHeight="1" x14ac:dyDescent="0.25">
      <c r="A27" s="116">
        <v>8</v>
      </c>
      <c r="B27" s="116" t="s">
        <v>218</v>
      </c>
      <c r="C27" s="117" t="s">
        <v>12</v>
      </c>
      <c r="D27" s="34" t="s">
        <v>6</v>
      </c>
      <c r="E27" s="17">
        <v>0.5</v>
      </c>
      <c r="F27" s="34" t="s">
        <v>13</v>
      </c>
      <c r="G27" s="34" t="s">
        <v>8</v>
      </c>
      <c r="H27" s="46" t="s">
        <v>9</v>
      </c>
      <c r="I27" s="46" t="s">
        <v>9</v>
      </c>
      <c r="J27" s="46">
        <v>41156</v>
      </c>
      <c r="K27" s="46">
        <v>41171</v>
      </c>
      <c r="L27" s="46" t="s">
        <v>9</v>
      </c>
      <c r="M27" s="46" t="s">
        <v>9</v>
      </c>
      <c r="N27" s="46">
        <v>41183</v>
      </c>
      <c r="O27" s="46">
        <v>41334</v>
      </c>
      <c r="P27" s="34" t="s">
        <v>150</v>
      </c>
      <c r="Q27" s="121" t="s">
        <v>111</v>
      </c>
    </row>
    <row r="28" spans="1:17" x14ac:dyDescent="0.25">
      <c r="A28" s="116"/>
      <c r="B28" s="116"/>
      <c r="C28" s="117"/>
      <c r="D28" s="34" t="s">
        <v>10</v>
      </c>
      <c r="E28" s="17"/>
      <c r="F28" s="34"/>
      <c r="G28" s="34"/>
      <c r="H28" s="46"/>
      <c r="I28" s="46"/>
      <c r="J28" s="46"/>
      <c r="K28" s="46"/>
      <c r="L28" s="46"/>
      <c r="M28" s="46"/>
      <c r="N28" s="46"/>
      <c r="O28" s="46"/>
      <c r="P28" s="34"/>
      <c r="Q28" s="122"/>
    </row>
    <row r="29" spans="1:17" x14ac:dyDescent="0.25">
      <c r="A29" s="116"/>
      <c r="B29" s="116"/>
      <c r="C29" s="117"/>
      <c r="D29" s="34" t="s">
        <v>11</v>
      </c>
      <c r="E29" s="17"/>
      <c r="F29" s="34"/>
      <c r="G29" s="34"/>
      <c r="H29" s="46"/>
      <c r="I29" s="46"/>
      <c r="J29" s="46"/>
      <c r="K29" s="46"/>
      <c r="L29" s="46"/>
      <c r="M29" s="46"/>
      <c r="N29" s="46"/>
      <c r="O29" s="46"/>
      <c r="P29" s="34"/>
      <c r="Q29" s="123"/>
    </row>
    <row r="30" spans="1:17" ht="15" customHeight="1" x14ac:dyDescent="0.25">
      <c r="A30" s="116">
        <v>9</v>
      </c>
      <c r="B30" s="116" t="s">
        <v>219</v>
      </c>
      <c r="C30" s="117" t="s">
        <v>12</v>
      </c>
      <c r="D30" s="34" t="s">
        <v>6</v>
      </c>
      <c r="E30" s="17">
        <v>0.8</v>
      </c>
      <c r="F30" s="34" t="s">
        <v>13</v>
      </c>
      <c r="G30" s="34" t="s">
        <v>8</v>
      </c>
      <c r="H30" s="46" t="s">
        <v>9</v>
      </c>
      <c r="I30" s="46" t="s">
        <v>9</v>
      </c>
      <c r="J30" s="46">
        <v>41156</v>
      </c>
      <c r="K30" s="46">
        <v>41171</v>
      </c>
      <c r="L30" s="46" t="s">
        <v>9</v>
      </c>
      <c r="M30" s="46" t="s">
        <v>9</v>
      </c>
      <c r="N30" s="46">
        <v>41183</v>
      </c>
      <c r="O30" s="46">
        <v>41106</v>
      </c>
      <c r="P30" s="34" t="s">
        <v>150</v>
      </c>
      <c r="Q30" s="121" t="s">
        <v>111</v>
      </c>
    </row>
    <row r="31" spans="1:17" x14ac:dyDescent="0.25">
      <c r="A31" s="116"/>
      <c r="B31" s="116"/>
      <c r="C31" s="117"/>
      <c r="D31" s="34" t="s">
        <v>10</v>
      </c>
      <c r="E31" s="17"/>
      <c r="F31" s="34"/>
      <c r="G31" s="34"/>
      <c r="H31" s="46"/>
      <c r="I31" s="46"/>
      <c r="J31" s="46"/>
      <c r="K31" s="46"/>
      <c r="L31" s="46"/>
      <c r="M31" s="46"/>
      <c r="N31" s="46"/>
      <c r="O31" s="46"/>
      <c r="P31" s="34"/>
      <c r="Q31" s="122"/>
    </row>
    <row r="32" spans="1:17" x14ac:dyDescent="0.25">
      <c r="A32" s="116"/>
      <c r="B32" s="116"/>
      <c r="C32" s="117"/>
      <c r="D32" s="34" t="s">
        <v>11</v>
      </c>
      <c r="E32" s="17"/>
      <c r="F32" s="34"/>
      <c r="G32" s="34"/>
      <c r="H32" s="46"/>
      <c r="I32" s="46"/>
      <c r="J32" s="46"/>
      <c r="K32" s="46"/>
      <c r="L32" s="46"/>
      <c r="M32" s="46"/>
      <c r="N32" s="46"/>
      <c r="O32" s="46"/>
      <c r="P32" s="34"/>
      <c r="Q32" s="123"/>
    </row>
    <row r="33" spans="1:17" ht="15" customHeight="1" x14ac:dyDescent="0.25">
      <c r="A33" s="116">
        <v>10</v>
      </c>
      <c r="B33" s="116" t="s">
        <v>220</v>
      </c>
      <c r="C33" s="117" t="s">
        <v>12</v>
      </c>
      <c r="D33" s="34" t="s">
        <v>6</v>
      </c>
      <c r="E33" s="17">
        <v>0.5</v>
      </c>
      <c r="F33" s="34" t="s">
        <v>13</v>
      </c>
      <c r="G33" s="34" t="s">
        <v>8</v>
      </c>
      <c r="H33" s="46" t="s">
        <v>9</v>
      </c>
      <c r="I33" s="46" t="s">
        <v>9</v>
      </c>
      <c r="J33" s="46">
        <v>41139</v>
      </c>
      <c r="K33" s="46">
        <v>41154</v>
      </c>
      <c r="L33" s="46" t="s">
        <v>9</v>
      </c>
      <c r="M33" s="46" t="s">
        <v>9</v>
      </c>
      <c r="N33" s="46">
        <v>41167</v>
      </c>
      <c r="O33" s="46">
        <v>41258</v>
      </c>
      <c r="P33" s="34" t="s">
        <v>150</v>
      </c>
      <c r="Q33" s="121" t="s">
        <v>111</v>
      </c>
    </row>
    <row r="34" spans="1:17" x14ac:dyDescent="0.25">
      <c r="A34" s="116"/>
      <c r="B34" s="116"/>
      <c r="C34" s="117"/>
      <c r="D34" s="34" t="s">
        <v>10</v>
      </c>
      <c r="E34" s="17"/>
      <c r="F34" s="34"/>
      <c r="G34" s="34"/>
      <c r="H34" s="46"/>
      <c r="I34" s="46"/>
      <c r="J34" s="46"/>
      <c r="K34" s="46"/>
      <c r="L34" s="46"/>
      <c r="M34" s="46"/>
      <c r="N34" s="46"/>
      <c r="O34" s="46"/>
      <c r="P34" s="34"/>
      <c r="Q34" s="122"/>
    </row>
    <row r="35" spans="1:17" x14ac:dyDescent="0.25">
      <c r="A35" s="116"/>
      <c r="B35" s="116"/>
      <c r="C35" s="117"/>
      <c r="D35" s="34" t="s">
        <v>11</v>
      </c>
      <c r="E35" s="17"/>
      <c r="F35" s="34"/>
      <c r="G35" s="34"/>
      <c r="H35" s="46"/>
      <c r="I35" s="46"/>
      <c r="J35" s="46"/>
      <c r="K35" s="46"/>
      <c r="L35" s="46"/>
      <c r="M35" s="46"/>
      <c r="N35" s="46"/>
      <c r="O35" s="46"/>
      <c r="P35" s="34"/>
      <c r="Q35" s="123"/>
    </row>
    <row r="36" spans="1:17" x14ac:dyDescent="0.25">
      <c r="A36" s="14"/>
      <c r="B36" s="14" t="s">
        <v>16</v>
      </c>
      <c r="C36" s="14"/>
      <c r="D36" s="14"/>
      <c r="E36" s="59">
        <f>SUM(E6:E35)</f>
        <v>13.190000000000001</v>
      </c>
      <c r="F36" s="14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108" ht="15" customHeight="1" x14ac:dyDescent="0.25"/>
    <row r="111" ht="15" customHeight="1" x14ac:dyDescent="0.25"/>
    <row r="114" ht="15" customHeight="1" x14ac:dyDescent="0.25"/>
    <row r="117" ht="15" customHeight="1" x14ac:dyDescent="0.25"/>
    <row r="120" ht="15" customHeight="1" x14ac:dyDescent="0.25"/>
    <row r="123" ht="15" customHeight="1" x14ac:dyDescent="0.25"/>
    <row r="126" ht="15" customHeight="1" x14ac:dyDescent="0.25"/>
    <row r="129" ht="15" customHeight="1" x14ac:dyDescent="0.25"/>
    <row r="132" ht="15" customHeight="1" x14ac:dyDescent="0.25"/>
    <row r="168" ht="15" customHeight="1" x14ac:dyDescent="0.25"/>
    <row r="171" ht="15" customHeight="1" x14ac:dyDescent="0.25"/>
    <row r="174" ht="15" customHeight="1" x14ac:dyDescent="0.25"/>
    <row r="177" ht="15" customHeight="1" x14ac:dyDescent="0.25"/>
    <row r="194" ht="15" customHeight="1" x14ac:dyDescent="0.25"/>
    <row r="197" ht="15" customHeight="1" x14ac:dyDescent="0.25"/>
    <row r="200" ht="15" customHeight="1" x14ac:dyDescent="0.25"/>
    <row r="203" ht="15" customHeight="1" x14ac:dyDescent="0.25"/>
    <row r="206" ht="15" customHeight="1" x14ac:dyDescent="0.25"/>
    <row r="209" ht="15" customHeight="1" x14ac:dyDescent="0.25"/>
    <row r="212" ht="15" customHeight="1" x14ac:dyDescent="0.25"/>
    <row r="215" ht="15" customHeight="1" x14ac:dyDescent="0.25"/>
    <row r="218" ht="15" customHeight="1" x14ac:dyDescent="0.25"/>
    <row r="221" ht="15" customHeight="1" x14ac:dyDescent="0.25"/>
    <row r="224" ht="15" customHeight="1" x14ac:dyDescent="0.25"/>
    <row r="227" ht="15" customHeight="1" x14ac:dyDescent="0.25"/>
    <row r="230" ht="15" customHeight="1" x14ac:dyDescent="0.25"/>
    <row r="233" ht="15" customHeight="1" x14ac:dyDescent="0.25"/>
    <row r="254" ht="15" customHeight="1" x14ac:dyDescent="0.25"/>
    <row r="257" ht="15" customHeight="1" x14ac:dyDescent="0.25"/>
    <row r="260" ht="15" customHeight="1" x14ac:dyDescent="0.25"/>
    <row r="263" ht="15" customHeight="1" x14ac:dyDescent="0.25"/>
    <row r="266" ht="15" customHeight="1" x14ac:dyDescent="0.25"/>
    <row r="269" ht="15" customHeight="1" x14ac:dyDescent="0.25"/>
    <row r="272" ht="15" customHeight="1" x14ac:dyDescent="0.25"/>
    <row r="275" ht="15" customHeight="1" x14ac:dyDescent="0.25"/>
    <row r="278" ht="15" customHeight="1" x14ac:dyDescent="0.25"/>
    <row r="281" ht="15" customHeight="1" x14ac:dyDescent="0.25"/>
    <row r="314" ht="15" customHeight="1" x14ac:dyDescent="0.25"/>
    <row r="317" ht="15" customHeight="1" x14ac:dyDescent="0.25"/>
    <row r="320" ht="15" customHeight="1" x14ac:dyDescent="0.25"/>
    <row r="323" ht="15" customHeight="1" x14ac:dyDescent="0.25"/>
    <row r="326" ht="15" customHeight="1" x14ac:dyDescent="0.25"/>
    <row r="329" ht="15" customHeight="1" x14ac:dyDescent="0.25"/>
    <row r="332" ht="15" customHeight="1" x14ac:dyDescent="0.25"/>
    <row r="335" ht="15" customHeight="1" x14ac:dyDescent="0.25"/>
    <row r="338" ht="15" customHeight="1" x14ac:dyDescent="0.25"/>
    <row r="341" ht="15" customHeight="1" x14ac:dyDescent="0.25"/>
    <row r="344" ht="15" customHeight="1" x14ac:dyDescent="0.25"/>
    <row r="347" ht="15" customHeight="1" x14ac:dyDescent="0.25"/>
    <row r="350" ht="15" customHeight="1" x14ac:dyDescent="0.25"/>
    <row r="353" ht="15" customHeight="1" x14ac:dyDescent="0.25"/>
    <row r="374" ht="15" customHeight="1" x14ac:dyDescent="0.25"/>
    <row r="377" ht="15" customHeight="1" x14ac:dyDescent="0.25"/>
    <row r="380" ht="15" customHeight="1" x14ac:dyDescent="0.25"/>
    <row r="383" ht="15" customHeight="1" x14ac:dyDescent="0.25"/>
    <row r="386" ht="15" customHeight="1" x14ac:dyDescent="0.25"/>
    <row r="389" ht="15" customHeight="1" x14ac:dyDescent="0.25"/>
    <row r="392" ht="15" customHeight="1" x14ac:dyDescent="0.25"/>
    <row r="395" ht="15" customHeight="1" x14ac:dyDescent="0.25"/>
    <row r="398" ht="15" customHeight="1" x14ac:dyDescent="0.25"/>
    <row r="434" ht="15" customHeight="1" x14ac:dyDescent="0.25"/>
  </sheetData>
  <mergeCells count="45">
    <mergeCell ref="A27:A29"/>
    <mergeCell ref="B27:B29"/>
    <mergeCell ref="C27:C29"/>
    <mergeCell ref="A33:A35"/>
    <mergeCell ref="B33:B35"/>
    <mergeCell ref="C33:C35"/>
    <mergeCell ref="A30:A32"/>
    <mergeCell ref="B30:B32"/>
    <mergeCell ref="C30:C32"/>
    <mergeCell ref="A6:A8"/>
    <mergeCell ref="B6:B8"/>
    <mergeCell ref="C6:C8"/>
    <mergeCell ref="A24:A26"/>
    <mergeCell ref="B24:B26"/>
    <mergeCell ref="C24:C26"/>
    <mergeCell ref="A18:A20"/>
    <mergeCell ref="B18:B20"/>
    <mergeCell ref="C18:C20"/>
    <mergeCell ref="A21:A23"/>
    <mergeCell ref="B21:B23"/>
    <mergeCell ref="C21:C23"/>
    <mergeCell ref="A15:A17"/>
    <mergeCell ref="B15:B17"/>
    <mergeCell ref="C15:C17"/>
    <mergeCell ref="A9:A11"/>
    <mergeCell ref="B9:B11"/>
    <mergeCell ref="C9:C11"/>
    <mergeCell ref="A12:A14"/>
    <mergeCell ref="B12:B14"/>
    <mergeCell ref="C12:C14"/>
    <mergeCell ref="A1:Q1"/>
    <mergeCell ref="A2:H2"/>
    <mergeCell ref="I2:Q2"/>
    <mergeCell ref="A3:H3"/>
    <mergeCell ref="I3:Q3"/>
    <mergeCell ref="Q6:Q8"/>
    <mergeCell ref="Q9:Q11"/>
    <mergeCell ref="Q12:Q14"/>
    <mergeCell ref="Q15:Q17"/>
    <mergeCell ref="Q18:Q20"/>
    <mergeCell ref="Q21:Q23"/>
    <mergeCell ref="Q24:Q26"/>
    <mergeCell ref="Q27:Q29"/>
    <mergeCell ref="Q30:Q32"/>
    <mergeCell ref="Q33:Q35"/>
  </mergeCells>
  <pageMargins left="0.35" right="0.22" top="0.9" bottom="0.76" header="0.3" footer="0.39"/>
  <pageSetup paperSize="9" orientation="landscape" horizontalDpi="300" verticalDpi="300" r:id="rId1"/>
  <headerFooter>
    <oddHeader>&amp;CTribhuvan University
Second Higher Education Project Implementation Office
Kirtipur</oddHeader>
    <oddFooter>&amp;LOfficer 
Procurement&amp;CChief
Procurement&amp;RCoordinator</oddFooter>
  </headerFooter>
  <ignoredErrors>
    <ignoredError sqref="E3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R10" sqref="R10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7" width="6.5703125" bestFit="1" customWidth="1"/>
    <col min="8" max="8" width="6.28515625" customWidth="1"/>
    <col min="9" max="9" width="6.5703125" bestFit="1" customWidth="1"/>
    <col min="10" max="11" width="8.140625" bestFit="1" customWidth="1"/>
    <col min="12" max="13" width="6.5703125" bestFit="1" customWidth="1"/>
    <col min="14" max="14" width="9" bestFit="1" customWidth="1"/>
    <col min="15" max="15" width="8.140625" bestFit="1" customWidth="1"/>
    <col min="16" max="16" width="8.140625" customWidth="1"/>
    <col min="17" max="17" width="14.28515625" customWidth="1"/>
  </cols>
  <sheetData>
    <row r="1" spans="1:17" ht="18.75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54" t="s">
        <v>17</v>
      </c>
      <c r="J2" s="154"/>
      <c r="K2" s="154"/>
      <c r="L2" s="154"/>
      <c r="M2" s="154"/>
      <c r="N2" s="154"/>
      <c r="O2" s="154"/>
      <c r="P2" s="154"/>
      <c r="Q2" s="154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154" t="s">
        <v>100</v>
      </c>
      <c r="J3" s="154"/>
      <c r="K3" s="154"/>
      <c r="L3" s="154"/>
      <c r="M3" s="154"/>
      <c r="N3" s="154"/>
      <c r="O3" s="154"/>
      <c r="P3" s="154"/>
      <c r="Q3" s="154"/>
    </row>
    <row r="4" spans="1:17" ht="114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32">
        <v>1</v>
      </c>
      <c r="B6" s="100" t="s">
        <v>33</v>
      </c>
      <c r="C6" s="102" t="s">
        <v>12</v>
      </c>
      <c r="D6" s="33" t="s">
        <v>18</v>
      </c>
      <c r="E6" s="6">
        <v>15.22</v>
      </c>
      <c r="F6" s="33" t="s">
        <v>7</v>
      </c>
      <c r="G6" s="33" t="s">
        <v>8</v>
      </c>
      <c r="H6" s="46" t="s">
        <v>9</v>
      </c>
      <c r="I6" s="41" t="s">
        <v>9</v>
      </c>
      <c r="J6" s="41">
        <v>40483</v>
      </c>
      <c r="K6" s="41">
        <v>40513</v>
      </c>
      <c r="L6" s="41" t="s">
        <v>9</v>
      </c>
      <c r="M6" s="41" t="s">
        <v>9</v>
      </c>
      <c r="N6" s="41">
        <v>40522</v>
      </c>
      <c r="O6" s="41">
        <v>41070</v>
      </c>
      <c r="P6" s="87" t="s">
        <v>150</v>
      </c>
      <c r="Q6" s="100" t="s">
        <v>269</v>
      </c>
    </row>
    <row r="7" spans="1:17" x14ac:dyDescent="0.25">
      <c r="A7" s="133"/>
      <c r="B7" s="100"/>
      <c r="C7" s="102"/>
      <c r="D7" s="33" t="s">
        <v>10</v>
      </c>
      <c r="E7" s="6"/>
      <c r="F7" s="33"/>
      <c r="G7" s="33"/>
      <c r="H7" s="46"/>
      <c r="I7" s="41"/>
      <c r="J7" s="41"/>
      <c r="K7" s="41"/>
      <c r="L7" s="41"/>
      <c r="M7" s="41"/>
      <c r="N7" s="41"/>
      <c r="O7" s="41"/>
      <c r="P7" s="87"/>
      <c r="Q7" s="100"/>
    </row>
    <row r="8" spans="1:17" x14ac:dyDescent="0.25">
      <c r="A8" s="134"/>
      <c r="B8" s="100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87"/>
      <c r="Q8" s="100"/>
    </row>
    <row r="9" spans="1:17" ht="15" customHeight="1" x14ac:dyDescent="0.25">
      <c r="A9" s="142">
        <v>2</v>
      </c>
      <c r="B9" s="100" t="s">
        <v>105</v>
      </c>
      <c r="C9" s="102" t="s">
        <v>12</v>
      </c>
      <c r="D9" s="33" t="s">
        <v>18</v>
      </c>
      <c r="E9" s="6">
        <v>12.5</v>
      </c>
      <c r="F9" s="33" t="s">
        <v>7</v>
      </c>
      <c r="G9" s="33" t="s">
        <v>8</v>
      </c>
      <c r="H9" s="33" t="s">
        <v>9</v>
      </c>
      <c r="I9" s="33" t="s">
        <v>9</v>
      </c>
      <c r="J9" s="41">
        <v>41292</v>
      </c>
      <c r="K9" s="41">
        <v>41324</v>
      </c>
      <c r="L9" s="33" t="s">
        <v>9</v>
      </c>
      <c r="M9" s="33" t="s">
        <v>9</v>
      </c>
      <c r="N9" s="65">
        <v>41337</v>
      </c>
      <c r="O9" s="41">
        <v>41547</v>
      </c>
      <c r="P9" s="33" t="s">
        <v>150</v>
      </c>
      <c r="Q9" s="155" t="s">
        <v>111</v>
      </c>
    </row>
    <row r="10" spans="1:17" x14ac:dyDescent="0.25">
      <c r="A10" s="142"/>
      <c r="B10" s="100"/>
      <c r="C10" s="102"/>
      <c r="D10" s="33" t="s">
        <v>10</v>
      </c>
      <c r="E10" s="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56"/>
    </row>
    <row r="11" spans="1:17" x14ac:dyDescent="0.25">
      <c r="A11" s="142"/>
      <c r="B11" s="100"/>
      <c r="C11" s="102"/>
      <c r="D11" s="33" t="s">
        <v>11</v>
      </c>
      <c r="E11" s="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57"/>
    </row>
    <row r="12" spans="1:17" x14ac:dyDescent="0.25">
      <c r="A12" s="4"/>
      <c r="B12" s="4" t="s">
        <v>19</v>
      </c>
      <c r="C12" s="4"/>
      <c r="D12" s="4"/>
      <c r="E12" s="6">
        <f>SUM(E6:E11)</f>
        <v>27.72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13">
    <mergeCell ref="A1:Q1"/>
    <mergeCell ref="A3:H3"/>
    <mergeCell ref="I3:Q3"/>
    <mergeCell ref="A9:A11"/>
    <mergeCell ref="B6:B8"/>
    <mergeCell ref="C6:C8"/>
    <mergeCell ref="Q6:Q8"/>
    <mergeCell ref="A2:H2"/>
    <mergeCell ref="I2:Q2"/>
    <mergeCell ref="B9:B11"/>
    <mergeCell ref="A6:A8"/>
    <mergeCell ref="C9:C11"/>
    <mergeCell ref="Q9:Q11"/>
  </mergeCells>
  <pageMargins left="0.36" right="0.2" top="0.97" bottom="3.4" header="0.3" footer="2.92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T11" sqref="S11:T11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7" width="6.5703125" bestFit="1" customWidth="1"/>
    <col min="8" max="8" width="6.28515625" customWidth="1"/>
    <col min="9" max="9" width="6.5703125" bestFit="1" customWidth="1"/>
    <col min="10" max="10" width="9" customWidth="1"/>
    <col min="11" max="11" width="9" bestFit="1" customWidth="1"/>
    <col min="12" max="13" width="6.5703125" bestFit="1" customWidth="1"/>
    <col min="14" max="14" width="9" bestFit="1" customWidth="1"/>
    <col min="15" max="15" width="8.140625" bestFit="1" customWidth="1"/>
    <col min="16" max="16" width="6.5703125" customWidth="1"/>
    <col min="17" max="17" width="14.140625" customWidth="1"/>
  </cols>
  <sheetData>
    <row r="1" spans="1:18" ht="18.75" x14ac:dyDescent="0.2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99" t="s">
        <v>26</v>
      </c>
      <c r="J2" s="99"/>
      <c r="K2" s="99"/>
      <c r="L2" s="99"/>
      <c r="M2" s="99"/>
      <c r="N2" s="99"/>
      <c r="O2" s="99"/>
      <c r="P2" s="99"/>
      <c r="Q2" s="99"/>
    </row>
    <row r="3" spans="1:18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101</v>
      </c>
      <c r="J3" s="99"/>
      <c r="K3" s="99"/>
      <c r="L3" s="99"/>
      <c r="M3" s="99"/>
      <c r="N3" s="99"/>
      <c r="O3" s="99"/>
      <c r="P3" s="99"/>
      <c r="Q3" s="99"/>
    </row>
    <row r="4" spans="1:18" ht="110.2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  <c r="R4" s="8"/>
    </row>
    <row r="5" spans="1:18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  <c r="R5" s="8"/>
    </row>
    <row r="6" spans="1:18" x14ac:dyDescent="0.25">
      <c r="A6" s="142">
        <v>1</v>
      </c>
      <c r="B6" s="129" t="s">
        <v>221</v>
      </c>
      <c r="C6" s="148" t="s">
        <v>12</v>
      </c>
      <c r="D6" s="33" t="s">
        <v>18</v>
      </c>
      <c r="E6" s="6">
        <v>1.31</v>
      </c>
      <c r="F6" s="33" t="s">
        <v>7</v>
      </c>
      <c r="G6" s="33" t="s">
        <v>8</v>
      </c>
      <c r="H6" s="46" t="s">
        <v>9</v>
      </c>
      <c r="I6" s="41" t="s">
        <v>9</v>
      </c>
      <c r="J6" s="41">
        <v>41213</v>
      </c>
      <c r="K6" s="41">
        <v>41243</v>
      </c>
      <c r="L6" s="41" t="s">
        <v>9</v>
      </c>
      <c r="M6" s="41" t="s">
        <v>9</v>
      </c>
      <c r="N6" s="41">
        <v>41255</v>
      </c>
      <c r="O6" s="41">
        <v>41484</v>
      </c>
      <c r="P6" s="33" t="s">
        <v>150</v>
      </c>
      <c r="Q6" s="158" t="s">
        <v>270</v>
      </c>
      <c r="R6" s="8"/>
    </row>
    <row r="7" spans="1:18" x14ac:dyDescent="0.25">
      <c r="A7" s="142"/>
      <c r="B7" s="130"/>
      <c r="C7" s="149"/>
      <c r="D7" s="33" t="s">
        <v>10</v>
      </c>
      <c r="E7" s="6"/>
      <c r="F7" s="33"/>
      <c r="G7" s="33"/>
      <c r="H7" s="46"/>
      <c r="I7" s="41"/>
      <c r="J7" s="41"/>
      <c r="K7" s="41"/>
      <c r="L7" s="41"/>
      <c r="M7" s="41"/>
      <c r="N7" s="41"/>
      <c r="O7" s="41"/>
      <c r="P7" s="33"/>
      <c r="Q7" s="159"/>
      <c r="R7" s="8"/>
    </row>
    <row r="8" spans="1:18" x14ac:dyDescent="0.25">
      <c r="A8" s="142"/>
      <c r="B8" s="131"/>
      <c r="C8" s="150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60"/>
      <c r="R8" s="8"/>
    </row>
    <row r="9" spans="1:18" x14ac:dyDescent="0.25">
      <c r="A9" s="142">
        <v>2</v>
      </c>
      <c r="B9" s="129" t="s">
        <v>222</v>
      </c>
      <c r="C9" s="148" t="s">
        <v>12</v>
      </c>
      <c r="D9" s="33" t="s">
        <v>18</v>
      </c>
      <c r="E9" s="6">
        <v>2</v>
      </c>
      <c r="F9" s="33" t="s">
        <v>7</v>
      </c>
      <c r="G9" s="33" t="s">
        <v>8</v>
      </c>
      <c r="H9" s="33" t="s">
        <v>9</v>
      </c>
      <c r="I9" s="41" t="s">
        <v>9</v>
      </c>
      <c r="J9" s="41">
        <v>41383</v>
      </c>
      <c r="K9" s="41">
        <f>J9+30</f>
        <v>41413</v>
      </c>
      <c r="L9" s="41" t="s">
        <v>9</v>
      </c>
      <c r="M9" s="41" t="s">
        <v>9</v>
      </c>
      <c r="N9" s="41">
        <v>41418</v>
      </c>
      <c r="O9" s="41">
        <v>41450</v>
      </c>
      <c r="P9" s="33" t="s">
        <v>150</v>
      </c>
      <c r="Q9" s="132" t="s">
        <v>118</v>
      </c>
      <c r="R9" s="8"/>
    </row>
    <row r="10" spans="1:18" x14ac:dyDescent="0.25">
      <c r="A10" s="142"/>
      <c r="B10" s="130"/>
      <c r="C10" s="149"/>
      <c r="D10" s="33" t="s">
        <v>10</v>
      </c>
      <c r="E10" s="6"/>
      <c r="F10" s="33"/>
      <c r="G10" s="33"/>
      <c r="H10" s="33"/>
      <c r="I10" s="41"/>
      <c r="J10" s="41"/>
      <c r="K10" s="41"/>
      <c r="L10" s="41"/>
      <c r="M10" s="41"/>
      <c r="N10" s="41"/>
      <c r="O10" s="41"/>
      <c r="P10" s="33"/>
      <c r="Q10" s="133"/>
      <c r="R10" s="8"/>
    </row>
    <row r="11" spans="1:18" x14ac:dyDescent="0.25">
      <c r="A11" s="142"/>
      <c r="B11" s="131"/>
      <c r="C11" s="150"/>
      <c r="D11" s="33" t="s">
        <v>11</v>
      </c>
      <c r="E11" s="6"/>
      <c r="F11" s="33"/>
      <c r="G11" s="33"/>
      <c r="H11" s="33"/>
      <c r="I11" s="41"/>
      <c r="J11" s="41"/>
      <c r="K11" s="41"/>
      <c r="L11" s="41"/>
      <c r="M11" s="41"/>
      <c r="N11" s="41"/>
      <c r="O11" s="41"/>
      <c r="P11" s="33"/>
      <c r="Q11" s="134"/>
      <c r="R11" s="8"/>
    </row>
    <row r="12" spans="1:18" x14ac:dyDescent="0.25">
      <c r="A12" s="142">
        <v>3</v>
      </c>
      <c r="B12" s="129" t="s">
        <v>223</v>
      </c>
      <c r="C12" s="148" t="s">
        <v>12</v>
      </c>
      <c r="D12" s="33" t="s">
        <v>18</v>
      </c>
      <c r="E12" s="6">
        <v>3</v>
      </c>
      <c r="F12" s="33" t="s">
        <v>7</v>
      </c>
      <c r="G12" s="33" t="s">
        <v>8</v>
      </c>
      <c r="H12" s="33" t="s">
        <v>9</v>
      </c>
      <c r="I12" s="41" t="s">
        <v>9</v>
      </c>
      <c r="J12" s="41">
        <v>41370</v>
      </c>
      <c r="K12" s="41">
        <v>41399</v>
      </c>
      <c r="L12" s="41" t="s">
        <v>9</v>
      </c>
      <c r="M12" s="41" t="s">
        <v>9</v>
      </c>
      <c r="N12" s="41">
        <v>41422</v>
      </c>
      <c r="O12" s="41">
        <v>41485</v>
      </c>
      <c r="P12" s="33" t="s">
        <v>150</v>
      </c>
      <c r="Q12" s="132" t="s">
        <v>118</v>
      </c>
      <c r="R12" s="8"/>
    </row>
    <row r="13" spans="1:18" x14ac:dyDescent="0.25">
      <c r="A13" s="142"/>
      <c r="B13" s="130"/>
      <c r="C13" s="149"/>
      <c r="D13" s="33" t="s">
        <v>10</v>
      </c>
      <c r="E13" s="6"/>
      <c r="F13" s="33"/>
      <c r="G13" s="33"/>
      <c r="H13" s="33"/>
      <c r="I13" s="41"/>
      <c r="J13" s="41"/>
      <c r="K13" s="41"/>
      <c r="L13" s="41"/>
      <c r="M13" s="41"/>
      <c r="N13" s="41"/>
      <c r="O13" s="41"/>
      <c r="P13" s="33"/>
      <c r="Q13" s="133"/>
      <c r="R13" s="8"/>
    </row>
    <row r="14" spans="1:18" x14ac:dyDescent="0.25">
      <c r="A14" s="142"/>
      <c r="B14" s="131"/>
      <c r="C14" s="150"/>
      <c r="D14" s="33" t="s">
        <v>11</v>
      </c>
      <c r="E14" s="6"/>
      <c r="F14" s="33"/>
      <c r="G14" s="33"/>
      <c r="H14" s="33"/>
      <c r="I14" s="41"/>
      <c r="J14" s="41"/>
      <c r="K14" s="41"/>
      <c r="L14" s="41"/>
      <c r="M14" s="41"/>
      <c r="N14" s="41"/>
      <c r="O14" s="41"/>
      <c r="P14" s="33"/>
      <c r="Q14" s="134"/>
      <c r="R14" s="8"/>
    </row>
    <row r="15" spans="1:18" x14ac:dyDescent="0.25">
      <c r="A15" s="142">
        <v>4</v>
      </c>
      <c r="B15" s="129" t="s">
        <v>224</v>
      </c>
      <c r="C15" s="148" t="s">
        <v>12</v>
      </c>
      <c r="D15" s="33" t="s">
        <v>18</v>
      </c>
      <c r="E15" s="6">
        <v>1.3</v>
      </c>
      <c r="F15" s="33" t="s">
        <v>7</v>
      </c>
      <c r="G15" s="33" t="s">
        <v>8</v>
      </c>
      <c r="H15" s="33" t="s">
        <v>9</v>
      </c>
      <c r="I15" s="41" t="s">
        <v>9</v>
      </c>
      <c r="J15" s="41">
        <v>41377</v>
      </c>
      <c r="K15" s="41">
        <v>41406</v>
      </c>
      <c r="L15" s="41" t="s">
        <v>9</v>
      </c>
      <c r="M15" s="41" t="s">
        <v>9</v>
      </c>
      <c r="N15" s="41">
        <v>41419</v>
      </c>
      <c r="O15" s="41">
        <v>41501</v>
      </c>
      <c r="P15" s="33" t="s">
        <v>150</v>
      </c>
      <c r="Q15" s="132" t="s">
        <v>118</v>
      </c>
      <c r="R15" s="8"/>
    </row>
    <row r="16" spans="1:18" x14ac:dyDescent="0.25">
      <c r="A16" s="142"/>
      <c r="B16" s="130"/>
      <c r="C16" s="149"/>
      <c r="D16" s="33" t="s">
        <v>10</v>
      </c>
      <c r="E16" s="6"/>
      <c r="F16" s="33"/>
      <c r="G16" s="33"/>
      <c r="H16" s="33"/>
      <c r="I16" s="41"/>
      <c r="J16" s="41"/>
      <c r="K16" s="41"/>
      <c r="L16" s="41"/>
      <c r="M16" s="41"/>
      <c r="N16" s="41"/>
      <c r="O16" s="41"/>
      <c r="P16" s="33"/>
      <c r="Q16" s="133"/>
      <c r="R16" s="8"/>
    </row>
    <row r="17" spans="1:18" x14ac:dyDescent="0.25">
      <c r="A17" s="142"/>
      <c r="B17" s="131"/>
      <c r="C17" s="150"/>
      <c r="D17" s="33" t="s">
        <v>11</v>
      </c>
      <c r="E17" s="6"/>
      <c r="F17" s="33"/>
      <c r="G17" s="33"/>
      <c r="H17" s="33"/>
      <c r="I17" s="41"/>
      <c r="J17" s="41"/>
      <c r="K17" s="41"/>
      <c r="L17" s="41"/>
      <c r="M17" s="41"/>
      <c r="N17" s="41"/>
      <c r="O17" s="41"/>
      <c r="P17" s="33"/>
      <c r="Q17" s="134"/>
      <c r="R17" s="8"/>
    </row>
    <row r="18" spans="1:18" x14ac:dyDescent="0.25">
      <c r="A18" s="4"/>
      <c r="B18" s="4" t="s">
        <v>19</v>
      </c>
      <c r="C18" s="4"/>
      <c r="D18" s="40"/>
      <c r="E18" s="45">
        <f>SUM(E6:E17)</f>
        <v>7.61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5"/>
      <c r="R18" s="8"/>
    </row>
  </sheetData>
  <mergeCells count="21">
    <mergeCell ref="A1:Q1"/>
    <mergeCell ref="A6:A8"/>
    <mergeCell ref="B6:B8"/>
    <mergeCell ref="C6:C8"/>
    <mergeCell ref="Q6:Q8"/>
    <mergeCell ref="A2:H2"/>
    <mergeCell ref="I2:Q2"/>
    <mergeCell ref="A3:H3"/>
    <mergeCell ref="I3:Q3"/>
    <mergeCell ref="A9:A11"/>
    <mergeCell ref="A12:A14"/>
    <mergeCell ref="A15:A17"/>
    <mergeCell ref="B9:B11"/>
    <mergeCell ref="C9:C11"/>
    <mergeCell ref="B12:B14"/>
    <mergeCell ref="C12:C14"/>
    <mergeCell ref="Q9:Q11"/>
    <mergeCell ref="Q12:Q14"/>
    <mergeCell ref="Q15:Q17"/>
    <mergeCell ref="B15:B17"/>
    <mergeCell ref="C15:C17"/>
  </mergeCells>
  <pageMargins left="0.38" right="0.2" top="0.97" bottom="1.86" header="0.3" footer="1.3"/>
  <pageSetup orientation="landscape" horizontalDpi="300" verticalDpi="300" r:id="rId1"/>
  <headerFooter>
    <oddHeader>&amp;CTribhuvan University 
Second Higher Education Project Implementation Office
Kirtipur</oddHeader>
    <oddFooter>&amp;LOfficer
Procurement&amp;CChief
 Procurement&amp;RCoordinator</oddFooter>
  </headerFooter>
  <ignoredErrors>
    <ignoredError sqref="E1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6"/>
  <sheetViews>
    <sheetView workbookViewId="0">
      <selection activeCell="V8" sqref="V8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5.28515625" customWidth="1"/>
    <col min="6" max="7" width="6.5703125" bestFit="1" customWidth="1"/>
    <col min="8" max="14" width="8.140625" bestFit="1" customWidth="1"/>
    <col min="15" max="15" width="9" bestFit="1" customWidth="1"/>
    <col min="16" max="16" width="7" customWidth="1"/>
    <col min="17" max="17" width="9.28515625" customWidth="1"/>
  </cols>
  <sheetData>
    <row r="1" spans="1:18" ht="18.75" x14ac:dyDescent="0.25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26</v>
      </c>
      <c r="J2" s="128"/>
      <c r="K2" s="128"/>
      <c r="L2" s="128"/>
      <c r="M2" s="128"/>
      <c r="N2" s="128"/>
      <c r="O2" s="128"/>
      <c r="P2" s="128"/>
      <c r="Q2" s="128"/>
    </row>
    <row r="3" spans="1:18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101</v>
      </c>
      <c r="J3" s="99"/>
      <c r="K3" s="99"/>
      <c r="L3" s="99"/>
      <c r="M3" s="99"/>
      <c r="N3" s="99"/>
      <c r="O3" s="99"/>
      <c r="P3" s="99"/>
      <c r="Q3" s="99"/>
    </row>
    <row r="4" spans="1:18" ht="105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  <c r="R4" s="8"/>
    </row>
    <row r="5" spans="1:18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  <c r="R5" s="8"/>
    </row>
    <row r="6" spans="1:18" x14ac:dyDescent="0.25">
      <c r="A6" s="161">
        <v>1</v>
      </c>
      <c r="B6" s="103" t="s">
        <v>109</v>
      </c>
      <c r="C6" s="148" t="s">
        <v>12</v>
      </c>
      <c r="D6" s="33" t="s">
        <v>18</v>
      </c>
      <c r="E6" s="6">
        <v>15.57</v>
      </c>
      <c r="F6" s="33" t="s">
        <v>7</v>
      </c>
      <c r="G6" s="33" t="s">
        <v>8</v>
      </c>
      <c r="H6" s="46">
        <v>41053</v>
      </c>
      <c r="I6" s="41">
        <v>41059</v>
      </c>
      <c r="J6" s="41">
        <v>41067</v>
      </c>
      <c r="K6" s="41">
        <v>41096</v>
      </c>
      <c r="L6" s="41">
        <v>41106</v>
      </c>
      <c r="M6" s="41">
        <v>41112</v>
      </c>
      <c r="N6" s="41">
        <v>41119</v>
      </c>
      <c r="O6" s="41">
        <v>41484</v>
      </c>
      <c r="P6" s="33" t="s">
        <v>150</v>
      </c>
      <c r="Q6" s="129" t="s">
        <v>111</v>
      </c>
      <c r="R6" s="8"/>
    </row>
    <row r="7" spans="1:18" x14ac:dyDescent="0.25">
      <c r="A7" s="161"/>
      <c r="B7" s="104"/>
      <c r="C7" s="149"/>
      <c r="D7" s="33" t="s">
        <v>10</v>
      </c>
      <c r="E7" s="6"/>
      <c r="F7" s="33"/>
      <c r="G7" s="33"/>
      <c r="H7" s="46"/>
      <c r="I7" s="41"/>
      <c r="J7" s="41"/>
      <c r="K7" s="41"/>
      <c r="L7" s="41"/>
      <c r="M7" s="41"/>
      <c r="N7" s="41"/>
      <c r="O7" s="41"/>
      <c r="P7" s="33"/>
      <c r="Q7" s="130"/>
      <c r="R7" s="8"/>
    </row>
    <row r="8" spans="1:18" x14ac:dyDescent="0.25">
      <c r="A8" s="161"/>
      <c r="B8" s="105"/>
      <c r="C8" s="150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31"/>
      <c r="R8" s="8"/>
    </row>
    <row r="9" spans="1:18" x14ac:dyDescent="0.25">
      <c r="A9" s="142">
        <v>2</v>
      </c>
      <c r="B9" s="129" t="s">
        <v>126</v>
      </c>
      <c r="C9" s="148" t="s">
        <v>12</v>
      </c>
      <c r="D9" s="33" t="s">
        <v>18</v>
      </c>
      <c r="E9" s="6">
        <v>2.8</v>
      </c>
      <c r="F9" s="33" t="s">
        <v>7</v>
      </c>
      <c r="G9" s="33" t="s">
        <v>8</v>
      </c>
      <c r="H9" s="41" t="s">
        <v>9</v>
      </c>
      <c r="I9" s="41" t="s">
        <v>9</v>
      </c>
      <c r="J9" s="41">
        <v>41322</v>
      </c>
      <c r="K9" s="41">
        <v>41351</v>
      </c>
      <c r="L9" s="41" t="s">
        <v>9</v>
      </c>
      <c r="M9" s="41" t="s">
        <v>9</v>
      </c>
      <c r="N9" s="41">
        <v>41375</v>
      </c>
      <c r="O9" s="41">
        <v>41562</v>
      </c>
      <c r="P9" s="33" t="s">
        <v>150</v>
      </c>
      <c r="Q9" s="132" t="s">
        <v>264</v>
      </c>
      <c r="R9" s="8"/>
    </row>
    <row r="10" spans="1:18" x14ac:dyDescent="0.25">
      <c r="A10" s="142"/>
      <c r="B10" s="130"/>
      <c r="C10" s="149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33"/>
      <c r="Q10" s="133"/>
      <c r="R10" s="8"/>
    </row>
    <row r="11" spans="1:18" x14ac:dyDescent="0.25">
      <c r="A11" s="142"/>
      <c r="B11" s="131"/>
      <c r="C11" s="150"/>
      <c r="D11" s="33" t="s">
        <v>11</v>
      </c>
      <c r="E11" s="6"/>
      <c r="F11" s="1"/>
      <c r="G11" s="1"/>
      <c r="H11" s="2"/>
      <c r="I11" s="2"/>
      <c r="J11" s="2"/>
      <c r="K11" s="2"/>
      <c r="L11" s="2"/>
      <c r="M11" s="2"/>
      <c r="N11" s="2"/>
      <c r="O11" s="2"/>
      <c r="P11" s="1"/>
      <c r="Q11" s="134"/>
      <c r="R11" s="8"/>
    </row>
    <row r="12" spans="1:18" x14ac:dyDescent="0.25">
      <c r="A12" s="4"/>
      <c r="B12" s="4" t="s">
        <v>19</v>
      </c>
      <c r="C12" s="4"/>
      <c r="D12" s="40"/>
      <c r="E12" s="45">
        <f>SUM(E6:E11)</f>
        <v>18.37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/>
    </row>
    <row r="18" ht="15" customHeight="1" x14ac:dyDescent="0.25"/>
    <row r="21" ht="15" customHeight="1" x14ac:dyDescent="0.25"/>
    <row r="24" ht="15" customHeight="1" x14ac:dyDescent="0.25"/>
    <row r="27" ht="15" customHeight="1" x14ac:dyDescent="0.25"/>
    <row r="30" ht="15" customHeight="1" x14ac:dyDescent="0.25"/>
    <row r="33" ht="15" customHeight="1" x14ac:dyDescent="0.25"/>
    <row r="66" ht="15" customHeight="1" x14ac:dyDescent="0.25"/>
    <row r="120" ht="15" customHeight="1" x14ac:dyDescent="0.25"/>
    <row r="123" ht="15" customHeight="1" x14ac:dyDescent="0.25"/>
    <row r="126" ht="15" customHeight="1" x14ac:dyDescent="0.25"/>
    <row r="129" ht="15" customHeight="1" x14ac:dyDescent="0.25"/>
    <row r="132" ht="15" customHeight="1" x14ac:dyDescent="0.25"/>
    <row r="135" ht="15" customHeight="1" x14ac:dyDescent="0.25"/>
    <row r="138" ht="15" customHeight="1" x14ac:dyDescent="0.25"/>
    <row r="141" ht="15" customHeight="1" x14ac:dyDescent="0.25"/>
    <row r="144" ht="15" customHeight="1" x14ac:dyDescent="0.25"/>
    <row r="180" ht="15" customHeight="1" x14ac:dyDescent="0.25"/>
    <row r="183" ht="15" customHeight="1" x14ac:dyDescent="0.25"/>
    <row r="186" ht="15" customHeight="1" x14ac:dyDescent="0.25"/>
    <row r="189" ht="15" customHeight="1" x14ac:dyDescent="0.25"/>
    <row r="206" ht="15" customHeight="1" x14ac:dyDescent="0.25"/>
    <row r="209" ht="15" customHeight="1" x14ac:dyDescent="0.25"/>
    <row r="212" ht="15" customHeight="1" x14ac:dyDescent="0.25"/>
    <row r="215" ht="15" customHeight="1" x14ac:dyDescent="0.25"/>
    <row r="218" ht="15" customHeight="1" x14ac:dyDescent="0.25"/>
    <row r="221" ht="15" customHeight="1" x14ac:dyDescent="0.25"/>
    <row r="224" ht="15" customHeight="1" x14ac:dyDescent="0.25"/>
    <row r="227" ht="15" customHeight="1" x14ac:dyDescent="0.25"/>
    <row r="230" ht="15" customHeight="1" x14ac:dyDescent="0.25"/>
    <row r="233" ht="15" customHeight="1" x14ac:dyDescent="0.25"/>
    <row r="236" ht="15" customHeight="1" x14ac:dyDescent="0.25"/>
    <row r="239" ht="15" customHeight="1" x14ac:dyDescent="0.25"/>
    <row r="242" ht="15" customHeight="1" x14ac:dyDescent="0.25"/>
    <row r="245" ht="15" customHeight="1" x14ac:dyDescent="0.25"/>
    <row r="266" ht="15" customHeight="1" x14ac:dyDescent="0.25"/>
    <row r="269" ht="15" customHeight="1" x14ac:dyDescent="0.25"/>
    <row r="272" ht="15" customHeight="1" x14ac:dyDescent="0.25"/>
    <row r="275" ht="15" customHeight="1" x14ac:dyDescent="0.25"/>
    <row r="278" ht="15" customHeight="1" x14ac:dyDescent="0.25"/>
    <row r="281" ht="15" customHeight="1" x14ac:dyDescent="0.25"/>
    <row r="284" ht="15" customHeight="1" x14ac:dyDescent="0.25"/>
    <row r="287" ht="15" customHeight="1" x14ac:dyDescent="0.25"/>
    <row r="290" ht="15" customHeight="1" x14ac:dyDescent="0.25"/>
    <row r="293" ht="15" customHeight="1" x14ac:dyDescent="0.25"/>
    <row r="326" ht="15" customHeight="1" x14ac:dyDescent="0.25"/>
    <row r="329" ht="15" customHeight="1" x14ac:dyDescent="0.25"/>
    <row r="332" ht="15" customHeight="1" x14ac:dyDescent="0.25"/>
    <row r="335" ht="15" customHeight="1" x14ac:dyDescent="0.25"/>
    <row r="338" ht="15" customHeight="1" x14ac:dyDescent="0.25"/>
    <row r="341" ht="15" customHeight="1" x14ac:dyDescent="0.25"/>
    <row r="344" ht="15" customHeight="1" x14ac:dyDescent="0.25"/>
    <row r="347" ht="15" customHeight="1" x14ac:dyDescent="0.25"/>
    <row r="350" ht="15" customHeight="1" x14ac:dyDescent="0.25"/>
    <row r="353" ht="15" customHeight="1" x14ac:dyDescent="0.25"/>
    <row r="356" ht="15" customHeight="1" x14ac:dyDescent="0.25"/>
    <row r="359" ht="15" customHeight="1" x14ac:dyDescent="0.25"/>
    <row r="362" ht="15" customHeight="1" x14ac:dyDescent="0.25"/>
    <row r="365" ht="15" customHeight="1" x14ac:dyDescent="0.25"/>
    <row r="386" ht="15" customHeight="1" x14ac:dyDescent="0.25"/>
    <row r="389" ht="15" customHeight="1" x14ac:dyDescent="0.25"/>
    <row r="392" ht="15" customHeight="1" x14ac:dyDescent="0.25"/>
    <row r="395" ht="15" customHeight="1" x14ac:dyDescent="0.25"/>
    <row r="398" ht="15" customHeight="1" x14ac:dyDescent="0.25"/>
    <row r="401" ht="15" customHeight="1" x14ac:dyDescent="0.25"/>
    <row r="404" ht="15" customHeight="1" x14ac:dyDescent="0.25"/>
    <row r="407" ht="15" customHeight="1" x14ac:dyDescent="0.25"/>
    <row r="410" ht="15" customHeight="1" x14ac:dyDescent="0.25"/>
    <row r="446" ht="15" customHeight="1" x14ac:dyDescent="0.25"/>
  </sheetData>
  <mergeCells count="13">
    <mergeCell ref="A1:Q1"/>
    <mergeCell ref="A2:H2"/>
    <mergeCell ref="I2:Q2"/>
    <mergeCell ref="A3:H3"/>
    <mergeCell ref="I3:Q3"/>
    <mergeCell ref="A6:A8"/>
    <mergeCell ref="B6:B8"/>
    <mergeCell ref="C6:C8"/>
    <mergeCell ref="Q6:Q8"/>
    <mergeCell ref="B9:B11"/>
    <mergeCell ref="A9:A11"/>
    <mergeCell ref="C9:C11"/>
    <mergeCell ref="Q9:Q11"/>
  </mergeCells>
  <pageMargins left="0.38" right="0.21" top="1" bottom="2.81" header="0.3" footer="2.2799999999999998"/>
  <pageSetup orientation="landscape" horizontalDpi="0" verticalDpi="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T9" sqref="T9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7" width="6.5703125" bestFit="1" customWidth="1"/>
    <col min="8" max="8" width="7.28515625" customWidth="1"/>
    <col min="9" max="9" width="6.5703125" bestFit="1" customWidth="1"/>
    <col min="10" max="10" width="9" customWidth="1"/>
    <col min="11" max="11" width="9" bestFit="1" customWidth="1"/>
    <col min="12" max="13" width="6.5703125" bestFit="1" customWidth="1"/>
    <col min="14" max="14" width="9" bestFit="1" customWidth="1"/>
    <col min="15" max="15" width="8.140625" bestFit="1" customWidth="1"/>
    <col min="16" max="16" width="6.5703125" bestFit="1" customWidth="1"/>
    <col min="17" max="17" width="10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25</v>
      </c>
      <c r="J2" s="128"/>
      <c r="K2" s="128"/>
      <c r="L2" s="128"/>
      <c r="M2" s="128"/>
      <c r="N2" s="128"/>
      <c r="O2" s="128"/>
      <c r="P2" s="128"/>
      <c r="Q2" s="128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102</v>
      </c>
      <c r="J3" s="99"/>
      <c r="K3" s="99"/>
      <c r="L3" s="99"/>
      <c r="M3" s="99"/>
      <c r="N3" s="99"/>
      <c r="O3" s="99"/>
      <c r="P3" s="99"/>
      <c r="Q3" s="99"/>
    </row>
    <row r="4" spans="1:17" ht="114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21.75" customHeight="1" x14ac:dyDescent="0.25">
      <c r="A6" s="142">
        <v>1</v>
      </c>
      <c r="B6" s="100" t="s">
        <v>127</v>
      </c>
      <c r="C6" s="102" t="s">
        <v>12</v>
      </c>
      <c r="D6" s="33" t="s">
        <v>18</v>
      </c>
      <c r="E6" s="6">
        <v>2.7</v>
      </c>
      <c r="F6" s="33" t="s">
        <v>7</v>
      </c>
      <c r="G6" s="33" t="s">
        <v>8</v>
      </c>
      <c r="H6" s="46" t="s">
        <v>9</v>
      </c>
      <c r="I6" s="41" t="s">
        <v>9</v>
      </c>
      <c r="J6" s="41">
        <v>41206</v>
      </c>
      <c r="K6" s="41">
        <f>J6+30</f>
        <v>41236</v>
      </c>
      <c r="L6" s="41" t="s">
        <v>9</v>
      </c>
      <c r="M6" s="41" t="s">
        <v>9</v>
      </c>
      <c r="N6" s="41">
        <v>41263</v>
      </c>
      <c r="O6" s="41">
        <v>41353</v>
      </c>
      <c r="P6" s="33" t="s">
        <v>150</v>
      </c>
      <c r="Q6" s="132" t="s">
        <v>111</v>
      </c>
    </row>
    <row r="7" spans="1:17" ht="27.75" customHeight="1" x14ac:dyDescent="0.25">
      <c r="A7" s="142"/>
      <c r="B7" s="100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33"/>
      <c r="Q7" s="133"/>
    </row>
    <row r="8" spans="1:17" ht="30.75" customHeight="1" x14ac:dyDescent="0.25">
      <c r="A8" s="142"/>
      <c r="B8" s="100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34"/>
    </row>
    <row r="9" spans="1:17" ht="21.75" customHeight="1" x14ac:dyDescent="0.25">
      <c r="A9" s="142">
        <v>2</v>
      </c>
      <c r="B9" s="100" t="s">
        <v>123</v>
      </c>
      <c r="C9" s="102" t="s">
        <v>12</v>
      </c>
      <c r="D9" s="33" t="s">
        <v>18</v>
      </c>
      <c r="E9" s="6">
        <v>2</v>
      </c>
      <c r="F9" s="33" t="s">
        <v>7</v>
      </c>
      <c r="G9" s="33" t="s">
        <v>8</v>
      </c>
      <c r="H9" s="46" t="s">
        <v>9</v>
      </c>
      <c r="I9" s="41" t="s">
        <v>9</v>
      </c>
      <c r="J9" s="41">
        <v>41206</v>
      </c>
      <c r="K9" s="41">
        <f>J9+30</f>
        <v>41236</v>
      </c>
      <c r="L9" s="41" t="s">
        <v>9</v>
      </c>
      <c r="M9" s="41" t="s">
        <v>9</v>
      </c>
      <c r="N9" s="41">
        <v>41263</v>
      </c>
      <c r="O9" s="41">
        <v>41353</v>
      </c>
      <c r="P9" s="33" t="s">
        <v>150</v>
      </c>
      <c r="Q9" s="132" t="s">
        <v>111</v>
      </c>
    </row>
    <row r="10" spans="1:17" ht="17.25" customHeight="1" x14ac:dyDescent="0.25">
      <c r="A10" s="142"/>
      <c r="B10" s="100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33"/>
      <c r="Q10" s="133"/>
    </row>
    <row r="11" spans="1:17" ht="19.5" customHeight="1" x14ac:dyDescent="0.25">
      <c r="A11" s="142"/>
      <c r="B11" s="100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41"/>
      <c r="P11" s="33"/>
      <c r="Q11" s="134"/>
    </row>
    <row r="12" spans="1:17" ht="20.25" customHeight="1" x14ac:dyDescent="0.25">
      <c r="A12" s="142">
        <v>3</v>
      </c>
      <c r="B12" s="100" t="s">
        <v>225</v>
      </c>
      <c r="C12" s="102" t="s">
        <v>12</v>
      </c>
      <c r="D12" s="33" t="s">
        <v>18</v>
      </c>
      <c r="E12" s="6">
        <v>2.6</v>
      </c>
      <c r="F12" s="33" t="s">
        <v>7</v>
      </c>
      <c r="G12" s="33" t="s">
        <v>8</v>
      </c>
      <c r="H12" s="41" t="s">
        <v>9</v>
      </c>
      <c r="I12" s="41" t="s">
        <v>9</v>
      </c>
      <c r="J12" s="41">
        <v>41206</v>
      </c>
      <c r="K12" s="41">
        <f>J12+30</f>
        <v>41236</v>
      </c>
      <c r="L12" s="41" t="s">
        <v>9</v>
      </c>
      <c r="M12" s="41" t="s">
        <v>9</v>
      </c>
      <c r="N12" s="41">
        <v>41246</v>
      </c>
      <c r="O12" s="41">
        <v>41336</v>
      </c>
      <c r="P12" s="33" t="s">
        <v>150</v>
      </c>
      <c r="Q12" s="132" t="s">
        <v>111</v>
      </c>
    </row>
    <row r="13" spans="1:17" ht="17.25" customHeight="1" x14ac:dyDescent="0.25">
      <c r="A13" s="142"/>
      <c r="B13" s="100"/>
      <c r="C13" s="102"/>
      <c r="D13" s="33" t="s">
        <v>10</v>
      </c>
      <c r="E13" s="6"/>
      <c r="F13" s="33"/>
      <c r="G13" s="33"/>
      <c r="H13" s="41"/>
      <c r="I13" s="41"/>
      <c r="J13" s="41"/>
      <c r="K13" s="41"/>
      <c r="L13" s="41"/>
      <c r="M13" s="41"/>
      <c r="N13" s="41"/>
      <c r="O13" s="41"/>
      <c r="P13" s="33"/>
      <c r="Q13" s="133"/>
    </row>
    <row r="14" spans="1:17" ht="27.75" customHeight="1" x14ac:dyDescent="0.25">
      <c r="A14" s="142"/>
      <c r="B14" s="100"/>
      <c r="C14" s="102"/>
      <c r="D14" s="33" t="s">
        <v>11</v>
      </c>
      <c r="E14" s="6"/>
      <c r="F14" s="33"/>
      <c r="G14" s="33"/>
      <c r="H14" s="41"/>
      <c r="I14" s="41"/>
      <c r="J14" s="41"/>
      <c r="K14" s="41"/>
      <c r="L14" s="41"/>
      <c r="M14" s="41"/>
      <c r="N14" s="41"/>
      <c r="O14" s="41"/>
      <c r="P14" s="33"/>
      <c r="Q14" s="134"/>
    </row>
    <row r="15" spans="1:17" x14ac:dyDescent="0.25">
      <c r="A15" s="4"/>
      <c r="B15" s="4" t="s">
        <v>16</v>
      </c>
      <c r="C15" s="4"/>
      <c r="D15" s="4"/>
      <c r="E15" s="45">
        <f>SUM(E6:E14)</f>
        <v>7.3000000000000007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17">
    <mergeCell ref="C9:C11"/>
    <mergeCell ref="Q6:Q8"/>
    <mergeCell ref="Q9:Q11"/>
    <mergeCell ref="Q12:Q14"/>
    <mergeCell ref="A1:Q1"/>
    <mergeCell ref="A2:H2"/>
    <mergeCell ref="I2:Q2"/>
    <mergeCell ref="A3:H3"/>
    <mergeCell ref="I3:Q3"/>
    <mergeCell ref="A6:A8"/>
    <mergeCell ref="B6:B8"/>
    <mergeCell ref="C6:C8"/>
    <mergeCell ref="A12:A14"/>
    <mergeCell ref="B12:B14"/>
    <mergeCell ref="C12:C14"/>
    <mergeCell ref="A9:A11"/>
    <mergeCell ref="B9:B11"/>
  </mergeCells>
  <pageMargins left="0.38" right="0.21" top="0.9" bottom="1.35" header="0.3" footer="0.98"/>
  <pageSetup orientation="landscape" horizontalDpi="0" verticalDpi="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0"/>
  <sheetViews>
    <sheetView workbookViewId="0">
      <selection activeCell="O11" sqref="O11"/>
    </sheetView>
  </sheetViews>
  <sheetFormatPr defaultRowHeight="15" x14ac:dyDescent="0.25"/>
  <cols>
    <col min="1" max="1" width="3.28515625" style="11" customWidth="1"/>
    <col min="2" max="2" width="19.85546875" style="11" customWidth="1"/>
    <col min="3" max="3" width="4.5703125" style="11" bestFit="1" customWidth="1"/>
    <col min="4" max="4" width="3.7109375" style="11" bestFit="1" customWidth="1"/>
    <col min="5" max="5" width="5.85546875" style="11" customWidth="1"/>
    <col min="6" max="6" width="5.28515625" style="11" customWidth="1"/>
    <col min="7" max="7" width="5.7109375" style="11" customWidth="1"/>
    <col min="8" max="8" width="8.140625" style="11" bestFit="1" customWidth="1"/>
    <col min="9" max="10" width="9" style="11" customWidth="1"/>
    <col min="11" max="11" width="9" style="11" bestFit="1" customWidth="1"/>
    <col min="12" max="12" width="8.140625" style="11" bestFit="1" customWidth="1"/>
    <col min="13" max="13" width="9" style="11" customWidth="1"/>
    <col min="14" max="15" width="9" style="11" bestFit="1" customWidth="1"/>
    <col min="16" max="16" width="6.5703125" style="11" bestFit="1" customWidth="1"/>
    <col min="17" max="17" width="8.85546875" style="11" customWidth="1"/>
    <col min="18" max="16384" width="9.140625" style="11"/>
  </cols>
  <sheetData>
    <row r="1" spans="1:17" ht="18.75" x14ac:dyDescent="0.25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38" t="s">
        <v>25</v>
      </c>
      <c r="J2" s="138"/>
      <c r="K2" s="138"/>
      <c r="L2" s="138"/>
      <c r="M2" s="138"/>
      <c r="N2" s="138"/>
      <c r="O2" s="138"/>
      <c r="P2" s="138"/>
      <c r="Q2" s="138"/>
    </row>
    <row r="3" spans="1:17" x14ac:dyDescent="0.25">
      <c r="A3" s="127" t="s">
        <v>24</v>
      </c>
      <c r="B3" s="127"/>
      <c r="C3" s="127"/>
      <c r="D3" s="127"/>
      <c r="E3" s="127"/>
      <c r="F3" s="127"/>
      <c r="G3" s="127"/>
      <c r="H3" s="127"/>
      <c r="I3" s="126" t="s">
        <v>102</v>
      </c>
      <c r="J3" s="126"/>
      <c r="K3" s="126"/>
      <c r="L3" s="126"/>
      <c r="M3" s="126"/>
      <c r="N3" s="126"/>
      <c r="O3" s="126"/>
      <c r="P3" s="126"/>
      <c r="Q3" s="126"/>
    </row>
    <row r="4" spans="1:17" ht="113.2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31.5" customHeight="1" x14ac:dyDescent="0.25">
      <c r="A6" s="143">
        <v>1</v>
      </c>
      <c r="B6" s="116" t="s">
        <v>132</v>
      </c>
      <c r="C6" s="117" t="s">
        <v>112</v>
      </c>
      <c r="D6" s="34" t="s">
        <v>18</v>
      </c>
      <c r="E6" s="17">
        <v>20</v>
      </c>
      <c r="F6" s="34" t="s">
        <v>7</v>
      </c>
      <c r="G6" s="34" t="s">
        <v>8</v>
      </c>
      <c r="H6" s="46">
        <v>41358</v>
      </c>
      <c r="I6" s="46">
        <v>41369</v>
      </c>
      <c r="J6" s="46">
        <v>41374</v>
      </c>
      <c r="K6" s="46">
        <v>41403</v>
      </c>
      <c r="L6" s="46">
        <v>41409</v>
      </c>
      <c r="M6" s="46">
        <v>41414</v>
      </c>
      <c r="N6" s="46">
        <v>41419</v>
      </c>
      <c r="O6" s="46">
        <v>41664</v>
      </c>
      <c r="P6" s="34" t="s">
        <v>150</v>
      </c>
      <c r="Q6" s="162" t="s">
        <v>267</v>
      </c>
    </row>
    <row r="7" spans="1:17" ht="29.25" customHeight="1" x14ac:dyDescent="0.25">
      <c r="A7" s="143"/>
      <c r="B7" s="116"/>
      <c r="C7" s="117"/>
      <c r="D7" s="34" t="s">
        <v>10</v>
      </c>
      <c r="E7" s="17"/>
      <c r="F7" s="34"/>
      <c r="G7" s="34"/>
      <c r="H7" s="46"/>
      <c r="I7" s="46"/>
      <c r="J7" s="46"/>
      <c r="K7" s="46"/>
      <c r="L7" s="46"/>
      <c r="M7" s="46"/>
      <c r="N7" s="46"/>
      <c r="O7" s="46"/>
      <c r="P7" s="34"/>
      <c r="Q7" s="163"/>
    </row>
    <row r="8" spans="1:17" ht="27.75" customHeight="1" x14ac:dyDescent="0.25">
      <c r="A8" s="143"/>
      <c r="B8" s="116"/>
      <c r="C8" s="117"/>
      <c r="D8" s="34" t="s">
        <v>11</v>
      </c>
      <c r="E8" s="17"/>
      <c r="F8" s="34"/>
      <c r="G8" s="34"/>
      <c r="H8" s="46"/>
      <c r="I8" s="46"/>
      <c r="J8" s="46"/>
      <c r="K8" s="46"/>
      <c r="L8" s="46"/>
      <c r="M8" s="46"/>
      <c r="N8" s="46"/>
      <c r="O8" s="46"/>
      <c r="P8" s="34"/>
      <c r="Q8" s="164"/>
    </row>
    <row r="9" spans="1:17" ht="15" customHeight="1" x14ac:dyDescent="0.25">
      <c r="A9" s="143">
        <v>2</v>
      </c>
      <c r="B9" s="116" t="s">
        <v>226</v>
      </c>
      <c r="C9" s="117" t="s">
        <v>12</v>
      </c>
      <c r="D9" s="34" t="s">
        <v>18</v>
      </c>
      <c r="E9" s="17">
        <v>3.1</v>
      </c>
      <c r="F9" s="34" t="s">
        <v>13</v>
      </c>
      <c r="G9" s="34" t="s">
        <v>8</v>
      </c>
      <c r="H9" s="46" t="s">
        <v>9</v>
      </c>
      <c r="I9" s="46" t="s">
        <v>9</v>
      </c>
      <c r="J9" s="46">
        <v>41206</v>
      </c>
      <c r="K9" s="46">
        <v>41236</v>
      </c>
      <c r="L9" s="46" t="s">
        <v>9</v>
      </c>
      <c r="M9" s="46" t="s">
        <v>9</v>
      </c>
      <c r="N9" s="46">
        <v>41246</v>
      </c>
      <c r="O9" s="46" t="s">
        <v>51</v>
      </c>
      <c r="P9" s="34" t="s">
        <v>150</v>
      </c>
      <c r="Q9" s="121" t="s">
        <v>111</v>
      </c>
    </row>
    <row r="10" spans="1:17" x14ac:dyDescent="0.25">
      <c r="A10" s="143"/>
      <c r="B10" s="116"/>
      <c r="C10" s="117"/>
      <c r="D10" s="34" t="s">
        <v>10</v>
      </c>
      <c r="E10" s="17"/>
      <c r="F10" s="34"/>
      <c r="G10" s="34"/>
      <c r="H10" s="46"/>
      <c r="I10" s="46"/>
      <c r="J10" s="46"/>
      <c r="K10" s="46"/>
      <c r="L10" s="46"/>
      <c r="M10" s="46"/>
      <c r="N10" s="46"/>
      <c r="O10" s="46"/>
      <c r="P10" s="34"/>
      <c r="Q10" s="122"/>
    </row>
    <row r="11" spans="1:17" x14ac:dyDescent="0.25">
      <c r="A11" s="143"/>
      <c r="B11" s="116"/>
      <c r="C11" s="117"/>
      <c r="D11" s="34" t="s">
        <v>11</v>
      </c>
      <c r="E11" s="17"/>
      <c r="F11" s="34"/>
      <c r="G11" s="34"/>
      <c r="H11" s="46"/>
      <c r="I11" s="46"/>
      <c r="J11" s="46"/>
      <c r="K11" s="46"/>
      <c r="L11" s="46"/>
      <c r="M11" s="46"/>
      <c r="N11" s="46"/>
      <c r="O11" s="46"/>
      <c r="P11" s="34"/>
      <c r="Q11" s="123"/>
    </row>
    <row r="12" spans="1:17" x14ac:dyDescent="0.25">
      <c r="A12" s="14"/>
      <c r="B12" s="14" t="s">
        <v>16</v>
      </c>
      <c r="C12" s="14"/>
      <c r="D12" s="14"/>
      <c r="E12" s="59">
        <f>SUM(E6:E11)</f>
        <v>23.1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27" ht="15" customHeight="1" x14ac:dyDescent="0.25"/>
    <row r="60" ht="15" customHeight="1" x14ac:dyDescent="0.25"/>
    <row r="114" ht="15" customHeight="1" x14ac:dyDescent="0.25"/>
    <row r="117" ht="15" customHeight="1" x14ac:dyDescent="0.25"/>
    <row r="120" ht="15" customHeight="1" x14ac:dyDescent="0.25"/>
    <row r="123" ht="15" customHeight="1" x14ac:dyDescent="0.25"/>
    <row r="126" ht="15" customHeight="1" x14ac:dyDescent="0.25"/>
    <row r="129" ht="15" customHeight="1" x14ac:dyDescent="0.25"/>
    <row r="132" ht="15" customHeight="1" x14ac:dyDescent="0.25"/>
    <row r="135" ht="15" customHeight="1" x14ac:dyDescent="0.25"/>
    <row r="138" ht="15" customHeight="1" x14ac:dyDescent="0.25"/>
    <row r="174" ht="15" customHeight="1" x14ac:dyDescent="0.25"/>
    <row r="177" ht="15" customHeight="1" x14ac:dyDescent="0.25"/>
    <row r="180" ht="15" customHeight="1" x14ac:dyDescent="0.25"/>
    <row r="183" ht="15" customHeight="1" x14ac:dyDescent="0.25"/>
    <row r="200" ht="15" customHeight="1" x14ac:dyDescent="0.25"/>
    <row r="203" ht="15" customHeight="1" x14ac:dyDescent="0.25"/>
    <row r="206" ht="15" customHeight="1" x14ac:dyDescent="0.25"/>
    <row r="209" ht="15" customHeight="1" x14ac:dyDescent="0.25"/>
    <row r="212" ht="15" customHeight="1" x14ac:dyDescent="0.25"/>
    <row r="215" ht="15" customHeight="1" x14ac:dyDescent="0.25"/>
    <row r="218" ht="15" customHeight="1" x14ac:dyDescent="0.25"/>
    <row r="221" ht="15" customHeight="1" x14ac:dyDescent="0.25"/>
    <row r="224" ht="15" customHeight="1" x14ac:dyDescent="0.25"/>
    <row r="227" ht="15" customHeight="1" x14ac:dyDescent="0.25"/>
    <row r="230" ht="15" customHeight="1" x14ac:dyDescent="0.25"/>
    <row r="233" ht="15" customHeight="1" x14ac:dyDescent="0.25"/>
    <row r="236" ht="15" customHeight="1" x14ac:dyDescent="0.25"/>
    <row r="239" ht="15" customHeight="1" x14ac:dyDescent="0.25"/>
    <row r="260" ht="15" customHeight="1" x14ac:dyDescent="0.25"/>
    <row r="263" ht="15" customHeight="1" x14ac:dyDescent="0.25"/>
    <row r="266" ht="15" customHeight="1" x14ac:dyDescent="0.25"/>
    <row r="269" ht="15" customHeight="1" x14ac:dyDescent="0.25"/>
    <row r="272" ht="15" customHeight="1" x14ac:dyDescent="0.25"/>
    <row r="275" ht="15" customHeight="1" x14ac:dyDescent="0.25"/>
    <row r="278" ht="15" customHeight="1" x14ac:dyDescent="0.25"/>
    <row r="281" ht="15" customHeight="1" x14ac:dyDescent="0.25"/>
    <row r="284" ht="15" customHeight="1" x14ac:dyDescent="0.25"/>
    <row r="287" ht="15" customHeight="1" x14ac:dyDescent="0.25"/>
    <row r="320" ht="15" customHeight="1" x14ac:dyDescent="0.25"/>
    <row r="323" ht="15" customHeight="1" x14ac:dyDescent="0.25"/>
    <row r="326" ht="15" customHeight="1" x14ac:dyDescent="0.25"/>
    <row r="329" ht="15" customHeight="1" x14ac:dyDescent="0.25"/>
    <row r="332" ht="15" customHeight="1" x14ac:dyDescent="0.25"/>
    <row r="335" ht="15" customHeight="1" x14ac:dyDescent="0.25"/>
    <row r="338" ht="15" customHeight="1" x14ac:dyDescent="0.25"/>
    <row r="341" ht="15" customHeight="1" x14ac:dyDescent="0.25"/>
    <row r="344" ht="15" customHeight="1" x14ac:dyDescent="0.25"/>
    <row r="347" ht="15" customHeight="1" x14ac:dyDescent="0.25"/>
    <row r="350" ht="15" customHeight="1" x14ac:dyDescent="0.25"/>
    <row r="353" ht="15" customHeight="1" x14ac:dyDescent="0.25"/>
    <row r="356" ht="15" customHeight="1" x14ac:dyDescent="0.25"/>
    <row r="359" ht="15" customHeight="1" x14ac:dyDescent="0.25"/>
    <row r="380" ht="15" customHeight="1" x14ac:dyDescent="0.25"/>
    <row r="383" ht="15" customHeight="1" x14ac:dyDescent="0.25"/>
    <row r="386" ht="15" customHeight="1" x14ac:dyDescent="0.25"/>
    <row r="389" ht="15" customHeight="1" x14ac:dyDescent="0.25"/>
    <row r="392" ht="15" customHeight="1" x14ac:dyDescent="0.25"/>
    <row r="395" ht="15" customHeight="1" x14ac:dyDescent="0.25"/>
    <row r="398" ht="15" customHeight="1" x14ac:dyDescent="0.25"/>
    <row r="401" ht="15" customHeight="1" x14ac:dyDescent="0.25"/>
    <row r="404" ht="15" customHeight="1" x14ac:dyDescent="0.25"/>
    <row r="440" ht="15" customHeight="1" x14ac:dyDescent="0.25"/>
  </sheetData>
  <mergeCells count="13">
    <mergeCell ref="Q6:Q8"/>
    <mergeCell ref="Q9:Q11"/>
    <mergeCell ref="A1:Q1"/>
    <mergeCell ref="A2:H2"/>
    <mergeCell ref="I2:Q2"/>
    <mergeCell ref="A3:H3"/>
    <mergeCell ref="I3:Q3"/>
    <mergeCell ref="A6:A8"/>
    <mergeCell ref="B6:B8"/>
    <mergeCell ref="C6:C8"/>
    <mergeCell ref="A9:A11"/>
    <mergeCell ref="B9:B11"/>
    <mergeCell ref="C9:C11"/>
  </mergeCells>
  <pageMargins left="0.35" right="0.21" top="1.03" bottom="3.14" header="0.3" footer="2.65"/>
  <pageSetup orientation="landscape" horizontalDpi="0" verticalDpi="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Q17" sqref="Q17"/>
    </sheetView>
  </sheetViews>
  <sheetFormatPr defaultRowHeight="15" x14ac:dyDescent="0.25"/>
  <cols>
    <col min="1" max="1" width="3.28515625" style="16" customWidth="1"/>
    <col min="2" max="2" width="16.28515625" style="16" customWidth="1"/>
    <col min="3" max="3" width="4" style="16" bestFit="1" customWidth="1"/>
    <col min="4" max="4" width="2.85546875" style="16" customWidth="1"/>
    <col min="5" max="6" width="4.140625" style="16" customWidth="1"/>
    <col min="7" max="7" width="4.5703125" style="16" customWidth="1"/>
    <col min="8" max="10" width="8.140625" style="16" bestFit="1" customWidth="1"/>
    <col min="11" max="12" width="7.85546875" style="16" customWidth="1"/>
    <col min="13" max="13" width="6.42578125" style="16" customWidth="1"/>
    <col min="14" max="15" width="6.7109375" style="16" customWidth="1"/>
    <col min="16" max="16" width="7" style="16" customWidth="1"/>
    <col min="17" max="17" width="6.28515625" style="16" customWidth="1"/>
    <col min="18" max="18" width="8.85546875" style="16" customWidth="1"/>
    <col min="19" max="19" width="8.28515625" style="16" customWidth="1"/>
    <col min="20" max="20" width="9" style="16" bestFit="1" customWidth="1"/>
    <col min="21" max="21" width="6" style="16" bestFit="1" customWidth="1"/>
    <col min="22" max="22" width="6.42578125" style="16" customWidth="1"/>
    <col min="23" max="16384" width="9.140625" style="16"/>
  </cols>
  <sheetData>
    <row r="1" spans="1:22" ht="18.75" x14ac:dyDescent="0.2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x14ac:dyDescent="0.25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18" t="s">
        <v>173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x14ac:dyDescent="0.25">
      <c r="A3" s="98" t="s">
        <v>176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9" t="s">
        <v>174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07.25" customHeight="1" x14ac:dyDescent="0.25">
      <c r="A4" s="50" t="s">
        <v>136</v>
      </c>
      <c r="B4" s="51" t="s">
        <v>156</v>
      </c>
      <c r="C4" s="52" t="s">
        <v>157</v>
      </c>
      <c r="D4" s="52" t="s">
        <v>138</v>
      </c>
      <c r="E4" s="52" t="s">
        <v>2</v>
      </c>
      <c r="F4" s="52" t="s">
        <v>158</v>
      </c>
      <c r="G4" s="52" t="s">
        <v>159</v>
      </c>
      <c r="H4" s="52" t="s">
        <v>160</v>
      </c>
      <c r="I4" s="52" t="s">
        <v>161</v>
      </c>
      <c r="J4" s="52" t="s">
        <v>162</v>
      </c>
      <c r="K4" s="52" t="s">
        <v>163</v>
      </c>
      <c r="L4" s="52" t="s">
        <v>164</v>
      </c>
      <c r="M4" s="52" t="s">
        <v>165</v>
      </c>
      <c r="N4" s="52" t="s">
        <v>166</v>
      </c>
      <c r="O4" s="52" t="s">
        <v>167</v>
      </c>
      <c r="P4" s="52" t="s">
        <v>168</v>
      </c>
      <c r="Q4" s="52" t="s">
        <v>169</v>
      </c>
      <c r="R4" s="52" t="s">
        <v>170</v>
      </c>
      <c r="S4" s="52" t="s">
        <v>145</v>
      </c>
      <c r="T4" s="52" t="s">
        <v>171</v>
      </c>
      <c r="U4" s="52" t="s">
        <v>172</v>
      </c>
      <c r="V4" s="51" t="s">
        <v>106</v>
      </c>
    </row>
    <row r="5" spans="1:22" x14ac:dyDescent="0.25">
      <c r="A5" s="53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6">
        <v>22</v>
      </c>
    </row>
    <row r="6" spans="1:22" ht="23.25" customHeight="1" x14ac:dyDescent="0.25">
      <c r="A6" s="116">
        <v>1</v>
      </c>
      <c r="B6" s="116" t="s">
        <v>177</v>
      </c>
      <c r="C6" s="117" t="s">
        <v>12</v>
      </c>
      <c r="D6" s="29" t="s">
        <v>6</v>
      </c>
      <c r="E6" s="26">
        <v>1</v>
      </c>
      <c r="F6" s="29" t="s">
        <v>178</v>
      </c>
      <c r="G6" s="29" t="s">
        <v>83</v>
      </c>
      <c r="H6" s="41">
        <v>40788</v>
      </c>
      <c r="I6" s="41">
        <v>40798</v>
      </c>
      <c r="J6" s="41">
        <v>40817</v>
      </c>
      <c r="K6" s="41">
        <v>40848</v>
      </c>
      <c r="L6" s="72">
        <v>40878</v>
      </c>
      <c r="M6" s="73">
        <v>40892</v>
      </c>
      <c r="N6" s="73">
        <v>40907</v>
      </c>
      <c r="O6" s="73">
        <v>40923</v>
      </c>
      <c r="P6" s="73">
        <v>40933</v>
      </c>
      <c r="Q6" s="73">
        <v>40944</v>
      </c>
      <c r="R6" s="41">
        <v>40954</v>
      </c>
      <c r="S6" s="41">
        <v>40964</v>
      </c>
      <c r="T6" s="41">
        <v>41245</v>
      </c>
      <c r="U6" s="63" t="s">
        <v>150</v>
      </c>
      <c r="V6" s="110" t="s">
        <v>14</v>
      </c>
    </row>
    <row r="7" spans="1:22" x14ac:dyDescent="0.25">
      <c r="A7" s="116"/>
      <c r="B7" s="116"/>
      <c r="C7" s="117"/>
      <c r="D7" s="29" t="s">
        <v>10</v>
      </c>
      <c r="E7" s="26"/>
      <c r="F7" s="29"/>
      <c r="G7" s="29"/>
      <c r="H7" s="46"/>
      <c r="I7" s="46"/>
      <c r="J7" s="46"/>
      <c r="K7" s="57"/>
      <c r="L7" s="46"/>
      <c r="M7" s="46"/>
      <c r="N7" s="46"/>
      <c r="O7" s="46"/>
      <c r="P7" s="63"/>
      <c r="Q7" s="63"/>
      <c r="R7" s="63"/>
      <c r="S7" s="63"/>
      <c r="T7" s="63"/>
      <c r="U7" s="63"/>
      <c r="V7" s="111"/>
    </row>
    <row r="8" spans="1:22" x14ac:dyDescent="0.25">
      <c r="A8" s="116"/>
      <c r="B8" s="116"/>
      <c r="C8" s="117"/>
      <c r="D8" s="29" t="s">
        <v>11</v>
      </c>
      <c r="E8" s="26"/>
      <c r="F8" s="29"/>
      <c r="G8" s="29"/>
      <c r="H8" s="46"/>
      <c r="I8" s="46"/>
      <c r="J8" s="46"/>
      <c r="K8" s="46"/>
      <c r="L8" s="46"/>
      <c r="M8" s="46"/>
      <c r="N8" s="46"/>
      <c r="O8" s="46"/>
      <c r="P8" s="63"/>
      <c r="Q8" s="63"/>
      <c r="R8" s="63"/>
      <c r="S8" s="63"/>
      <c r="T8" s="63"/>
      <c r="U8" s="63"/>
      <c r="V8" s="112"/>
    </row>
    <row r="9" spans="1:22" ht="23.25" customHeight="1" x14ac:dyDescent="0.25">
      <c r="A9" s="100">
        <v>2</v>
      </c>
      <c r="B9" s="101" t="s">
        <v>263</v>
      </c>
      <c r="C9" s="178" t="s">
        <v>12</v>
      </c>
      <c r="D9" s="28" t="s">
        <v>6</v>
      </c>
      <c r="E9" s="27">
        <v>4</v>
      </c>
      <c r="F9" s="28" t="s">
        <v>179</v>
      </c>
      <c r="G9" s="28" t="s">
        <v>83</v>
      </c>
      <c r="H9" s="41">
        <v>41358</v>
      </c>
      <c r="I9" s="41">
        <v>41374</v>
      </c>
      <c r="J9" s="41">
        <v>41379</v>
      </c>
      <c r="K9" s="41">
        <v>41384</v>
      </c>
      <c r="L9" s="72">
        <v>41413</v>
      </c>
      <c r="M9" s="73">
        <v>41419</v>
      </c>
      <c r="N9" s="73">
        <v>41426</v>
      </c>
      <c r="O9" s="73">
        <v>41430</v>
      </c>
      <c r="P9" s="73">
        <v>41437</v>
      </c>
      <c r="Q9" s="73">
        <v>41445</v>
      </c>
      <c r="R9" s="41">
        <v>41450</v>
      </c>
      <c r="S9" s="41">
        <v>41456</v>
      </c>
      <c r="T9" s="41">
        <v>41562</v>
      </c>
      <c r="U9" s="63" t="s">
        <v>150</v>
      </c>
      <c r="V9" s="113" t="s">
        <v>118</v>
      </c>
    </row>
    <row r="10" spans="1:22" ht="23.25" customHeight="1" x14ac:dyDescent="0.25">
      <c r="A10" s="100"/>
      <c r="B10" s="101"/>
      <c r="C10" s="178"/>
      <c r="D10" s="28" t="s">
        <v>10</v>
      </c>
      <c r="E10" s="27"/>
      <c r="F10" s="28"/>
      <c r="G10" s="28"/>
      <c r="H10" s="41"/>
      <c r="I10" s="41"/>
      <c r="J10" s="41"/>
      <c r="K10" s="41"/>
      <c r="L10" s="41"/>
      <c r="M10" s="41"/>
      <c r="N10" s="41"/>
      <c r="O10" s="41"/>
      <c r="P10" s="62"/>
      <c r="Q10" s="62"/>
      <c r="R10" s="63"/>
      <c r="S10" s="63"/>
      <c r="T10" s="63"/>
      <c r="U10" s="63"/>
      <c r="V10" s="114"/>
    </row>
    <row r="11" spans="1:22" ht="21" customHeight="1" x14ac:dyDescent="0.25">
      <c r="A11" s="100"/>
      <c r="B11" s="101"/>
      <c r="C11" s="178"/>
      <c r="D11" s="28" t="s">
        <v>11</v>
      </c>
      <c r="E11" s="27"/>
      <c r="F11" s="28"/>
      <c r="G11" s="28"/>
      <c r="H11" s="41"/>
      <c r="I11" s="41"/>
      <c r="J11" s="41"/>
      <c r="K11" s="41"/>
      <c r="L11" s="41"/>
      <c r="M11" s="41"/>
      <c r="N11" s="41"/>
      <c r="O11" s="41"/>
      <c r="P11" s="62"/>
      <c r="Q11" s="62"/>
      <c r="R11" s="63"/>
      <c r="S11" s="63"/>
      <c r="T11" s="63"/>
      <c r="U11" s="63"/>
      <c r="V11" s="115"/>
    </row>
    <row r="12" spans="1:22" x14ac:dyDescent="0.25">
      <c r="A12" s="14"/>
      <c r="B12" s="14" t="s">
        <v>16</v>
      </c>
      <c r="C12" s="14"/>
      <c r="D12" s="14"/>
      <c r="E12" s="74">
        <f>SUM(E6:E11)</f>
        <v>5</v>
      </c>
      <c r="F12" s="48"/>
      <c r="G12" s="48"/>
      <c r="H12" s="46"/>
      <c r="I12" s="48"/>
      <c r="J12" s="48"/>
      <c r="K12" s="48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14"/>
    </row>
    <row r="13" spans="1:2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mergeCells count="13">
    <mergeCell ref="A2:K2"/>
    <mergeCell ref="L2:V2"/>
    <mergeCell ref="A3:K3"/>
    <mergeCell ref="L3:V3"/>
    <mergeCell ref="A1:V1"/>
    <mergeCell ref="V6:V8"/>
    <mergeCell ref="V9:V11"/>
    <mergeCell ref="A9:A11"/>
    <mergeCell ref="B9:B11"/>
    <mergeCell ref="C9:C11"/>
    <mergeCell ref="A6:A8"/>
    <mergeCell ref="B6:B8"/>
    <mergeCell ref="C6:C8"/>
  </mergeCells>
  <pageMargins left="0.14000000000000001" right="0.19" top="0.94" bottom="2.36" header="0.3" footer="1.99"/>
  <pageSetup paperSize="9" scale="95" orientation="landscape" horizontalDpi="300" verticalDpi="300" r:id="rId1"/>
  <headerFooter>
    <oddHeader>&amp;CTribhuvan University
Second Higher Education Project Implementation Office
Kirtipur</oddHeader>
    <oddFooter>&amp;LOfficer
Procurement&amp;CChief 
Procurement&amp;RCoordinator</oddFooter>
  </headerFooter>
  <ignoredErrors>
    <ignoredError sqref="E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R8" sqref="R8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6.5703125" bestFit="1" customWidth="1"/>
    <col min="6" max="6" width="7.140625" bestFit="1" customWidth="1"/>
    <col min="7" max="7" width="6.5703125" bestFit="1" customWidth="1"/>
    <col min="8" max="8" width="5.28515625" customWidth="1"/>
    <col min="9" max="9" width="6.5703125" bestFit="1" customWidth="1"/>
    <col min="10" max="10" width="9" customWidth="1"/>
    <col min="11" max="11" width="9" bestFit="1" customWidth="1"/>
    <col min="12" max="13" width="6.5703125" bestFit="1" customWidth="1"/>
    <col min="14" max="14" width="9" bestFit="1" customWidth="1"/>
    <col min="15" max="15" width="8.140625" bestFit="1" customWidth="1"/>
    <col min="16" max="16" width="6.5703125" bestFit="1" customWidth="1"/>
    <col min="17" max="17" width="10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25</v>
      </c>
      <c r="J2" s="128"/>
      <c r="K2" s="128"/>
      <c r="L2" s="128"/>
      <c r="M2" s="128"/>
      <c r="N2" s="128"/>
      <c r="O2" s="128"/>
      <c r="P2" s="128"/>
      <c r="Q2" s="128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103</v>
      </c>
      <c r="J3" s="99"/>
      <c r="K3" s="99"/>
      <c r="L3" s="99"/>
      <c r="M3" s="99"/>
      <c r="N3" s="99"/>
      <c r="O3" s="99"/>
      <c r="P3" s="99"/>
      <c r="Q3" s="99"/>
    </row>
    <row r="4" spans="1:17" ht="114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42">
        <v>1</v>
      </c>
      <c r="B6" s="101" t="s">
        <v>133</v>
      </c>
      <c r="C6" s="102" t="s">
        <v>12</v>
      </c>
      <c r="D6" s="33" t="s">
        <v>18</v>
      </c>
      <c r="E6" s="6">
        <v>2.1</v>
      </c>
      <c r="F6" s="33" t="s">
        <v>7</v>
      </c>
      <c r="G6" s="33" t="s">
        <v>8</v>
      </c>
      <c r="H6" s="46" t="s">
        <v>9</v>
      </c>
      <c r="I6" s="41" t="s">
        <v>9</v>
      </c>
      <c r="J6" s="41">
        <v>41267</v>
      </c>
      <c r="K6" s="41">
        <v>41299</v>
      </c>
      <c r="L6" s="41" t="s">
        <v>9</v>
      </c>
      <c r="M6" s="41" t="s">
        <v>9</v>
      </c>
      <c r="N6" s="41">
        <v>41302</v>
      </c>
      <c r="O6" s="41">
        <v>41358</v>
      </c>
      <c r="P6" s="33" t="s">
        <v>150</v>
      </c>
      <c r="Q6" s="132" t="s">
        <v>111</v>
      </c>
    </row>
    <row r="7" spans="1:17" x14ac:dyDescent="0.25">
      <c r="A7" s="142"/>
      <c r="B7" s="101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33"/>
      <c r="Q7" s="133"/>
    </row>
    <row r="8" spans="1:17" x14ac:dyDescent="0.25">
      <c r="A8" s="142"/>
      <c r="B8" s="101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34"/>
    </row>
    <row r="9" spans="1:17" ht="19.5" customHeight="1" x14ac:dyDescent="0.25">
      <c r="A9" s="142">
        <v>2</v>
      </c>
      <c r="B9" s="101" t="s">
        <v>227</v>
      </c>
      <c r="C9" s="102" t="s">
        <v>12</v>
      </c>
      <c r="D9" s="33" t="s">
        <v>18</v>
      </c>
      <c r="E9" s="6">
        <v>0.7</v>
      </c>
      <c r="F9" s="33" t="s">
        <v>13</v>
      </c>
      <c r="G9" s="33" t="s">
        <v>8</v>
      </c>
      <c r="H9" s="46" t="s">
        <v>9</v>
      </c>
      <c r="I9" s="41" t="s">
        <v>9</v>
      </c>
      <c r="J9" s="41">
        <v>41243</v>
      </c>
      <c r="K9" s="41">
        <v>41258</v>
      </c>
      <c r="L9" s="41" t="s">
        <v>9</v>
      </c>
      <c r="M9" s="41" t="s">
        <v>9</v>
      </c>
      <c r="N9" s="41">
        <v>41273</v>
      </c>
      <c r="O9" s="41">
        <v>41330</v>
      </c>
      <c r="P9" s="33" t="s">
        <v>150</v>
      </c>
      <c r="Q9" s="132" t="s">
        <v>111</v>
      </c>
    </row>
    <row r="10" spans="1:17" ht="19.5" customHeight="1" x14ac:dyDescent="0.25">
      <c r="A10" s="142"/>
      <c r="B10" s="101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67"/>
      <c r="P10" s="33"/>
      <c r="Q10" s="133"/>
    </row>
    <row r="11" spans="1:17" ht="23.25" customHeight="1" x14ac:dyDescent="0.25">
      <c r="A11" s="142"/>
      <c r="B11" s="101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67"/>
      <c r="P11" s="33"/>
      <c r="Q11" s="134"/>
    </row>
    <row r="12" spans="1:17" ht="15" customHeight="1" x14ac:dyDescent="0.25">
      <c r="A12" s="142">
        <v>3</v>
      </c>
      <c r="B12" s="101" t="s">
        <v>228</v>
      </c>
      <c r="C12" s="102" t="s">
        <v>12</v>
      </c>
      <c r="D12" s="33" t="s">
        <v>18</v>
      </c>
      <c r="E12" s="6">
        <v>0.3</v>
      </c>
      <c r="F12" s="33" t="s">
        <v>20</v>
      </c>
      <c r="G12" s="33" t="s">
        <v>83</v>
      </c>
      <c r="H12" s="46" t="s">
        <v>9</v>
      </c>
      <c r="I12" s="41" t="s">
        <v>9</v>
      </c>
      <c r="J12" s="41">
        <v>41243</v>
      </c>
      <c r="K12" s="41">
        <v>41259</v>
      </c>
      <c r="L12" s="41" t="s">
        <v>9</v>
      </c>
      <c r="M12" s="41" t="s">
        <v>9</v>
      </c>
      <c r="N12" s="41">
        <v>41274</v>
      </c>
      <c r="O12" s="41">
        <v>41330</v>
      </c>
      <c r="P12" s="33" t="s">
        <v>150</v>
      </c>
      <c r="Q12" s="132" t="s">
        <v>111</v>
      </c>
    </row>
    <row r="13" spans="1:17" x14ac:dyDescent="0.25">
      <c r="A13" s="142"/>
      <c r="B13" s="101"/>
      <c r="C13" s="102"/>
      <c r="D13" s="33" t="s">
        <v>10</v>
      </c>
      <c r="E13" s="6"/>
      <c r="F13" s="33"/>
      <c r="G13" s="33"/>
      <c r="H13" s="41"/>
      <c r="I13" s="41"/>
      <c r="J13" s="41"/>
      <c r="K13" s="41"/>
      <c r="L13" s="41"/>
      <c r="M13" s="41"/>
      <c r="N13" s="41"/>
      <c r="O13" s="67"/>
      <c r="P13" s="33"/>
      <c r="Q13" s="133"/>
    </row>
    <row r="14" spans="1:17" ht="25.5" customHeight="1" x14ac:dyDescent="0.25">
      <c r="A14" s="142"/>
      <c r="B14" s="101"/>
      <c r="C14" s="102"/>
      <c r="D14" s="33" t="s">
        <v>11</v>
      </c>
      <c r="E14" s="6"/>
      <c r="F14" s="1"/>
      <c r="G14" s="1"/>
      <c r="H14" s="2"/>
      <c r="I14" s="2"/>
      <c r="J14" s="2"/>
      <c r="K14" s="2"/>
      <c r="L14" s="2"/>
      <c r="M14" s="2"/>
      <c r="N14" s="2"/>
      <c r="O14" s="2"/>
      <c r="P14" s="1"/>
      <c r="Q14" s="134"/>
    </row>
    <row r="15" spans="1:17" x14ac:dyDescent="0.25">
      <c r="A15" s="4"/>
      <c r="B15" s="4" t="s">
        <v>16</v>
      </c>
      <c r="C15" s="4"/>
      <c r="D15" s="4"/>
      <c r="E15" s="45">
        <f>SUM(E6:E14)</f>
        <v>3.0999999999999996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17">
    <mergeCell ref="Q6:Q8"/>
    <mergeCell ref="A6:A8"/>
    <mergeCell ref="B6:B8"/>
    <mergeCell ref="C6:C8"/>
    <mergeCell ref="A9:A11"/>
    <mergeCell ref="B9:B11"/>
    <mergeCell ref="C9:C11"/>
    <mergeCell ref="A1:Q1"/>
    <mergeCell ref="A2:H2"/>
    <mergeCell ref="I2:Q2"/>
    <mergeCell ref="A3:H3"/>
    <mergeCell ref="I3:Q3"/>
    <mergeCell ref="Q9:Q11"/>
    <mergeCell ref="Q12:Q14"/>
    <mergeCell ref="A12:A14"/>
    <mergeCell ref="B12:B14"/>
    <mergeCell ref="C12:C14"/>
  </mergeCells>
  <pageMargins left="0.41" right="0.21" top="0.9" bottom="2.52" header="0.3" footer="1.94"/>
  <pageSetup orientation="landscape" horizontalDpi="0" verticalDpi="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1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T8" sqref="T8"/>
    </sheetView>
  </sheetViews>
  <sheetFormatPr defaultRowHeight="15" x14ac:dyDescent="0.25"/>
  <cols>
    <col min="1" max="1" width="3.28515625" style="11" customWidth="1"/>
    <col min="2" max="2" width="19.85546875" style="11" customWidth="1"/>
    <col min="3" max="3" width="4" style="11" bestFit="1" customWidth="1"/>
    <col min="4" max="4" width="3.7109375" style="11" bestFit="1" customWidth="1"/>
    <col min="5" max="7" width="6.5703125" style="11" bestFit="1" customWidth="1"/>
    <col min="8" max="8" width="7.85546875" style="11" customWidth="1"/>
    <col min="9" max="11" width="8.140625" style="11" bestFit="1" customWidth="1"/>
    <col min="12" max="12" width="7.28515625" style="11" bestFit="1" customWidth="1"/>
    <col min="13" max="14" width="8.140625" style="11" bestFit="1" customWidth="1"/>
    <col min="15" max="15" width="9" style="11" bestFit="1" customWidth="1"/>
    <col min="16" max="16" width="6.5703125" style="11" bestFit="1" customWidth="1"/>
    <col min="17" max="17" width="10" style="11" customWidth="1"/>
    <col min="18" max="16384" width="9.140625" style="11"/>
  </cols>
  <sheetData>
    <row r="1" spans="1:18" ht="18.75" x14ac:dyDescent="0.25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165" t="s">
        <v>25</v>
      </c>
      <c r="J2" s="166"/>
      <c r="K2" s="166"/>
      <c r="L2" s="166"/>
      <c r="M2" s="166"/>
      <c r="N2" s="166"/>
      <c r="O2" s="166"/>
      <c r="P2" s="166"/>
      <c r="Q2" s="167"/>
    </row>
    <row r="3" spans="1:18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5" t="s">
        <v>103</v>
      </c>
      <c r="J3" s="96"/>
      <c r="K3" s="96"/>
      <c r="L3" s="96"/>
      <c r="M3" s="96"/>
      <c r="N3" s="96"/>
      <c r="O3" s="96"/>
      <c r="P3" s="96"/>
      <c r="Q3" s="97"/>
    </row>
    <row r="4" spans="1:18" ht="114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8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8" ht="15" customHeight="1" x14ac:dyDescent="0.25">
      <c r="A6" s="161">
        <v>1</v>
      </c>
      <c r="B6" s="101" t="s">
        <v>113</v>
      </c>
      <c r="C6" s="117" t="s">
        <v>12</v>
      </c>
      <c r="D6" s="34" t="s">
        <v>18</v>
      </c>
      <c r="E6" s="17">
        <v>15.9</v>
      </c>
      <c r="F6" s="34" t="s">
        <v>7</v>
      </c>
      <c r="G6" s="34" t="s">
        <v>8</v>
      </c>
      <c r="H6" s="46" t="s">
        <v>9</v>
      </c>
      <c r="I6" s="46" t="s">
        <v>9</v>
      </c>
      <c r="J6" s="46">
        <v>41289</v>
      </c>
      <c r="K6" s="46">
        <v>41321</v>
      </c>
      <c r="L6" s="46" t="s">
        <v>9</v>
      </c>
      <c r="M6" s="46" t="s">
        <v>9</v>
      </c>
      <c r="N6" s="46">
        <v>41360</v>
      </c>
      <c r="O6" s="46">
        <v>41562</v>
      </c>
      <c r="P6" s="12" t="s">
        <v>150</v>
      </c>
      <c r="Q6" s="121" t="s">
        <v>265</v>
      </c>
      <c r="R6" s="135" t="s">
        <v>271</v>
      </c>
    </row>
    <row r="7" spans="1:18" x14ac:dyDescent="0.25">
      <c r="A7" s="161"/>
      <c r="B7" s="101"/>
      <c r="C7" s="117"/>
      <c r="D7" s="34" t="s">
        <v>10</v>
      </c>
      <c r="E7" s="17"/>
      <c r="F7" s="34"/>
      <c r="G7" s="48"/>
      <c r="H7" s="66"/>
      <c r="I7" s="66"/>
      <c r="J7" s="66"/>
      <c r="K7" s="66"/>
      <c r="L7" s="66"/>
      <c r="M7" s="66"/>
      <c r="N7" s="66"/>
      <c r="O7" s="66"/>
      <c r="P7" s="12"/>
      <c r="Q7" s="122"/>
      <c r="R7" s="136"/>
    </row>
    <row r="8" spans="1:18" x14ac:dyDescent="0.25">
      <c r="A8" s="161"/>
      <c r="B8" s="101"/>
      <c r="C8" s="117"/>
      <c r="D8" s="34" t="s">
        <v>11</v>
      </c>
      <c r="E8" s="17"/>
      <c r="F8" s="34"/>
      <c r="G8" s="34"/>
      <c r="H8" s="46"/>
      <c r="I8" s="46"/>
      <c r="J8" s="46"/>
      <c r="K8" s="46"/>
      <c r="L8" s="46"/>
      <c r="M8" s="46"/>
      <c r="N8" s="46"/>
      <c r="O8" s="46"/>
      <c r="P8" s="12"/>
      <c r="Q8" s="123"/>
      <c r="R8" s="137"/>
    </row>
    <row r="9" spans="1:18" ht="15" customHeight="1" x14ac:dyDescent="0.25">
      <c r="A9" s="143">
        <v>2</v>
      </c>
      <c r="B9" s="101" t="s">
        <v>128</v>
      </c>
      <c r="C9" s="117" t="s">
        <v>12</v>
      </c>
      <c r="D9" s="34" t="s">
        <v>18</v>
      </c>
      <c r="E9" s="17">
        <v>2</v>
      </c>
      <c r="F9" s="34" t="s">
        <v>7</v>
      </c>
      <c r="G9" s="34" t="s">
        <v>8</v>
      </c>
      <c r="H9" s="46" t="s">
        <v>9</v>
      </c>
      <c r="I9" s="46" t="s">
        <v>9</v>
      </c>
      <c r="J9" s="46">
        <v>41248</v>
      </c>
      <c r="K9" s="46">
        <v>41278</v>
      </c>
      <c r="L9" s="46" t="s">
        <v>9</v>
      </c>
      <c r="M9" s="46" t="s">
        <v>9</v>
      </c>
      <c r="N9" s="46">
        <v>41284</v>
      </c>
      <c r="O9" s="46">
        <v>41440</v>
      </c>
      <c r="P9" s="12" t="s">
        <v>150</v>
      </c>
      <c r="Q9" s="121" t="s">
        <v>265</v>
      </c>
    </row>
    <row r="10" spans="1:18" x14ac:dyDescent="0.25">
      <c r="A10" s="143"/>
      <c r="B10" s="101"/>
      <c r="C10" s="117"/>
      <c r="D10" s="34" t="s">
        <v>10</v>
      </c>
      <c r="E10" s="17"/>
      <c r="F10" s="34"/>
      <c r="G10" s="34"/>
      <c r="H10" s="46"/>
      <c r="I10" s="46"/>
      <c r="J10" s="46"/>
      <c r="K10" s="46"/>
      <c r="L10" s="46"/>
      <c r="M10" s="46"/>
      <c r="N10" s="46"/>
      <c r="O10" s="46"/>
      <c r="P10" s="12"/>
      <c r="Q10" s="122"/>
    </row>
    <row r="11" spans="1:18" x14ac:dyDescent="0.25">
      <c r="A11" s="143"/>
      <c r="B11" s="101"/>
      <c r="C11" s="117"/>
      <c r="D11" s="34" t="s">
        <v>11</v>
      </c>
      <c r="E11" s="17"/>
      <c r="F11" s="34"/>
      <c r="G11" s="34"/>
      <c r="H11" s="46"/>
      <c r="I11" s="46"/>
      <c r="J11" s="46"/>
      <c r="K11" s="46"/>
      <c r="L11" s="46"/>
      <c r="M11" s="46"/>
      <c r="N11" s="46"/>
      <c r="O11" s="46"/>
      <c r="P11" s="12"/>
      <c r="Q11" s="123"/>
    </row>
    <row r="12" spans="1:18" x14ac:dyDescent="0.25">
      <c r="A12" s="14"/>
      <c r="B12" s="14" t="s">
        <v>16</v>
      </c>
      <c r="C12" s="14"/>
      <c r="D12" s="14"/>
      <c r="E12" s="59">
        <f>SUM(E6:E11)</f>
        <v>17.899999999999999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</sheetData>
  <mergeCells count="14">
    <mergeCell ref="R6:R8"/>
    <mergeCell ref="Q9:Q11"/>
    <mergeCell ref="Q6:Q8"/>
    <mergeCell ref="A9:A11"/>
    <mergeCell ref="B9:B11"/>
    <mergeCell ref="C9:C11"/>
    <mergeCell ref="A6:A8"/>
    <mergeCell ref="B6:B8"/>
    <mergeCell ref="C6:C8"/>
    <mergeCell ref="A1:Q1"/>
    <mergeCell ref="A2:H2"/>
    <mergeCell ref="I2:Q2"/>
    <mergeCell ref="A3:H3"/>
    <mergeCell ref="I3:Q3"/>
  </mergeCells>
  <pageMargins left="0.43" right="0.21" top="1" bottom="3.25" header="0.3" footer="2.71"/>
  <pageSetup orientation="landscape" horizontalDpi="0" verticalDpi="0" r:id="rId1"/>
  <headerFooter>
    <oddHeader xml:space="preserve">&amp;CTribhuvan University
Second Higher Education Project Implementation Office
Kirtipur
</oddHeader>
    <oddFooter>&amp;LOfficer
Procurement&amp;CChief
Procurement&amp;RCoordinator</oddFooter>
  </headerFooter>
  <ignoredErrors>
    <ignoredError sqref="E12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S21" sqref="S21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6.5703125" bestFit="1" customWidth="1"/>
    <col min="6" max="6" width="7.140625" bestFit="1" customWidth="1"/>
    <col min="7" max="7" width="6.5703125" bestFit="1" customWidth="1"/>
    <col min="8" max="8" width="8.140625" bestFit="1" customWidth="1"/>
    <col min="9" max="10" width="9" customWidth="1"/>
    <col min="11" max="15" width="8.140625" bestFit="1" customWidth="1"/>
    <col min="16" max="16" width="6.5703125" bestFit="1" customWidth="1"/>
    <col min="17" max="17" width="10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95" t="s">
        <v>25</v>
      </c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91</v>
      </c>
      <c r="J3" s="99"/>
      <c r="K3" s="99"/>
      <c r="L3" s="99"/>
      <c r="M3" s="99"/>
      <c r="N3" s="99"/>
      <c r="O3" s="99"/>
      <c r="P3" s="99"/>
      <c r="Q3" s="99"/>
    </row>
    <row r="4" spans="1:17" ht="96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00">
        <v>1</v>
      </c>
      <c r="B6" s="101" t="s">
        <v>266</v>
      </c>
      <c r="C6" s="102" t="s">
        <v>125</v>
      </c>
      <c r="D6" s="33" t="s">
        <v>6</v>
      </c>
      <c r="E6" s="6">
        <v>10</v>
      </c>
      <c r="F6" s="33" t="s">
        <v>7</v>
      </c>
      <c r="G6" s="33" t="s">
        <v>8</v>
      </c>
      <c r="H6" s="41">
        <v>41358</v>
      </c>
      <c r="I6" s="41">
        <v>41365</v>
      </c>
      <c r="J6" s="41">
        <v>41369</v>
      </c>
      <c r="K6" s="41">
        <v>41398</v>
      </c>
      <c r="L6" s="41">
        <v>41404</v>
      </c>
      <c r="M6" s="41">
        <v>41409</v>
      </c>
      <c r="N6" s="41">
        <v>41419</v>
      </c>
      <c r="O6" s="41">
        <v>41511</v>
      </c>
      <c r="P6" s="1" t="s">
        <v>150</v>
      </c>
      <c r="Q6" s="139" t="s">
        <v>272</v>
      </c>
    </row>
    <row r="7" spans="1:17" x14ac:dyDescent="0.25">
      <c r="A7" s="100"/>
      <c r="B7" s="101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1"/>
      <c r="Q7" s="140"/>
    </row>
    <row r="8" spans="1:17" x14ac:dyDescent="0.25">
      <c r="A8" s="100"/>
      <c r="B8" s="101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1"/>
      <c r="Q8" s="141"/>
    </row>
    <row r="9" spans="1:17" x14ac:dyDescent="0.25">
      <c r="A9" s="100">
        <v>2</v>
      </c>
      <c r="B9" s="101" t="s">
        <v>124</v>
      </c>
      <c r="C9" s="102" t="s">
        <v>12</v>
      </c>
      <c r="D9" s="33" t="s">
        <v>6</v>
      </c>
      <c r="E9" s="6">
        <v>3.2</v>
      </c>
      <c r="F9" s="33" t="s">
        <v>7</v>
      </c>
      <c r="G9" s="33" t="s">
        <v>8</v>
      </c>
      <c r="H9" s="41" t="s">
        <v>9</v>
      </c>
      <c r="I9" s="41" t="s">
        <v>9</v>
      </c>
      <c r="J9" s="41">
        <v>41279</v>
      </c>
      <c r="K9" s="41">
        <v>41309</v>
      </c>
      <c r="L9" s="41" t="s">
        <v>9</v>
      </c>
      <c r="M9" s="41" t="s">
        <v>9</v>
      </c>
      <c r="N9" s="41">
        <v>41320</v>
      </c>
      <c r="O9" s="41">
        <v>41379</v>
      </c>
      <c r="P9" s="1" t="s">
        <v>150</v>
      </c>
      <c r="Q9" s="132" t="s">
        <v>111</v>
      </c>
    </row>
    <row r="10" spans="1:17" x14ac:dyDescent="0.25">
      <c r="A10" s="100"/>
      <c r="B10" s="101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1"/>
      <c r="Q10" s="133"/>
    </row>
    <row r="11" spans="1:17" x14ac:dyDescent="0.25">
      <c r="A11" s="100"/>
      <c r="B11" s="101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41"/>
      <c r="P11" s="1"/>
      <c r="Q11" s="134"/>
    </row>
    <row r="12" spans="1:17" x14ac:dyDescent="0.25">
      <c r="A12" s="100">
        <v>3</v>
      </c>
      <c r="B12" s="101" t="s">
        <v>114</v>
      </c>
      <c r="C12" s="102" t="s">
        <v>12</v>
      </c>
      <c r="D12" s="33" t="s">
        <v>6</v>
      </c>
      <c r="E12" s="6">
        <v>5</v>
      </c>
      <c r="F12" s="33" t="s">
        <v>7</v>
      </c>
      <c r="G12" s="33" t="s">
        <v>8</v>
      </c>
      <c r="H12" s="41" t="s">
        <v>9</v>
      </c>
      <c r="I12" s="41" t="s">
        <v>9</v>
      </c>
      <c r="J12" s="41">
        <v>41279</v>
      </c>
      <c r="K12" s="41">
        <v>41309</v>
      </c>
      <c r="L12" s="41" t="s">
        <v>9</v>
      </c>
      <c r="M12" s="41" t="s">
        <v>9</v>
      </c>
      <c r="N12" s="41">
        <v>41320</v>
      </c>
      <c r="O12" s="41">
        <v>41379</v>
      </c>
      <c r="P12" s="1" t="s">
        <v>150</v>
      </c>
      <c r="Q12" s="132" t="s">
        <v>111</v>
      </c>
    </row>
    <row r="13" spans="1:17" ht="13.5" customHeight="1" x14ac:dyDescent="0.25">
      <c r="A13" s="100"/>
      <c r="B13" s="101"/>
      <c r="C13" s="102"/>
      <c r="D13" s="33" t="s">
        <v>10</v>
      </c>
      <c r="E13" s="6"/>
      <c r="F13" s="33"/>
      <c r="G13" s="33"/>
      <c r="H13" s="41"/>
      <c r="I13" s="41"/>
      <c r="J13" s="41"/>
      <c r="K13" s="41"/>
      <c r="L13" s="41"/>
      <c r="M13" s="41"/>
      <c r="N13" s="41"/>
      <c r="O13" s="41"/>
      <c r="P13" s="1"/>
      <c r="Q13" s="133"/>
    </row>
    <row r="14" spans="1:17" ht="12.75" customHeight="1" x14ac:dyDescent="0.25">
      <c r="A14" s="100"/>
      <c r="B14" s="101"/>
      <c r="C14" s="102"/>
      <c r="D14" s="33" t="s">
        <v>11</v>
      </c>
      <c r="E14" s="6"/>
      <c r="F14" s="33"/>
      <c r="G14" s="33"/>
      <c r="H14" s="41"/>
      <c r="I14" s="41"/>
      <c r="J14" s="41"/>
      <c r="K14" s="41"/>
      <c r="L14" s="41"/>
      <c r="M14" s="41"/>
      <c r="N14" s="41"/>
      <c r="O14" s="41"/>
      <c r="P14" s="1"/>
      <c r="Q14" s="134"/>
    </row>
    <row r="15" spans="1:17" x14ac:dyDescent="0.25">
      <c r="A15" s="100">
        <v>4</v>
      </c>
      <c r="B15" s="101" t="s">
        <v>115</v>
      </c>
      <c r="C15" s="102" t="s">
        <v>12</v>
      </c>
      <c r="D15" s="33" t="s">
        <v>6</v>
      </c>
      <c r="E15" s="6">
        <v>5</v>
      </c>
      <c r="F15" s="33" t="s">
        <v>7</v>
      </c>
      <c r="G15" s="33" t="s">
        <v>8</v>
      </c>
      <c r="H15" s="41" t="s">
        <v>9</v>
      </c>
      <c r="I15" s="41" t="s">
        <v>9</v>
      </c>
      <c r="J15" s="41">
        <v>41279</v>
      </c>
      <c r="K15" s="41">
        <v>41309</v>
      </c>
      <c r="L15" s="41" t="s">
        <v>9</v>
      </c>
      <c r="M15" s="41" t="s">
        <v>9</v>
      </c>
      <c r="N15" s="41">
        <v>41320</v>
      </c>
      <c r="O15" s="41">
        <v>41379</v>
      </c>
      <c r="P15" s="1" t="s">
        <v>150</v>
      </c>
      <c r="Q15" s="132" t="s">
        <v>111</v>
      </c>
    </row>
    <row r="16" spans="1:17" ht="13.5" customHeight="1" x14ac:dyDescent="0.25">
      <c r="A16" s="100"/>
      <c r="B16" s="101"/>
      <c r="C16" s="102"/>
      <c r="D16" s="33" t="s">
        <v>10</v>
      </c>
      <c r="E16" s="6"/>
      <c r="F16" s="33"/>
      <c r="G16" s="33"/>
      <c r="H16" s="41"/>
      <c r="I16" s="41"/>
      <c r="J16" s="41"/>
      <c r="K16" s="41"/>
      <c r="L16" s="41"/>
      <c r="M16" s="41"/>
      <c r="N16" s="41"/>
      <c r="O16" s="41"/>
      <c r="P16" s="1"/>
      <c r="Q16" s="133"/>
    </row>
    <row r="17" spans="1:17" ht="12.75" customHeight="1" x14ac:dyDescent="0.25">
      <c r="A17" s="100"/>
      <c r="B17" s="101"/>
      <c r="C17" s="102"/>
      <c r="D17" s="33" t="s">
        <v>11</v>
      </c>
      <c r="E17" s="6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1"/>
      <c r="Q17" s="134"/>
    </row>
    <row r="18" spans="1:17" x14ac:dyDescent="0.25">
      <c r="A18" s="100">
        <v>5</v>
      </c>
      <c r="B18" s="101" t="s">
        <v>116</v>
      </c>
      <c r="C18" s="102" t="s">
        <v>12</v>
      </c>
      <c r="D18" s="33" t="s">
        <v>6</v>
      </c>
      <c r="E18" s="6">
        <v>1</v>
      </c>
      <c r="F18" s="33" t="s">
        <v>7</v>
      </c>
      <c r="G18" s="33" t="s">
        <v>8</v>
      </c>
      <c r="H18" s="41" t="s">
        <v>9</v>
      </c>
      <c r="I18" s="41" t="s">
        <v>9</v>
      </c>
      <c r="J18" s="41">
        <v>41279</v>
      </c>
      <c r="K18" s="41">
        <v>41309</v>
      </c>
      <c r="L18" s="41" t="s">
        <v>9</v>
      </c>
      <c r="M18" s="41" t="s">
        <v>9</v>
      </c>
      <c r="N18" s="41">
        <v>41320</v>
      </c>
      <c r="O18" s="41">
        <v>41379</v>
      </c>
      <c r="P18" s="1" t="s">
        <v>150</v>
      </c>
      <c r="Q18" s="132" t="s">
        <v>111</v>
      </c>
    </row>
    <row r="19" spans="1:17" ht="12.75" customHeight="1" x14ac:dyDescent="0.25">
      <c r="A19" s="100"/>
      <c r="B19" s="101"/>
      <c r="C19" s="102"/>
      <c r="D19" s="33" t="s">
        <v>10</v>
      </c>
      <c r="E19" s="6"/>
      <c r="F19" s="33"/>
      <c r="G19" s="33"/>
      <c r="H19" s="41"/>
      <c r="I19" s="41"/>
      <c r="J19" s="41"/>
      <c r="K19" s="41"/>
      <c r="L19" s="41"/>
      <c r="M19" s="41"/>
      <c r="N19" s="41"/>
      <c r="O19" s="41"/>
      <c r="P19" s="1"/>
      <c r="Q19" s="133"/>
    </row>
    <row r="20" spans="1:17" ht="12.75" customHeight="1" x14ac:dyDescent="0.25">
      <c r="A20" s="100"/>
      <c r="B20" s="101"/>
      <c r="C20" s="102"/>
      <c r="D20" s="33" t="s">
        <v>11</v>
      </c>
      <c r="E20" s="6"/>
      <c r="F20" s="33"/>
      <c r="G20" s="33"/>
      <c r="H20" s="41"/>
      <c r="I20" s="41"/>
      <c r="J20" s="41"/>
      <c r="K20" s="41"/>
      <c r="L20" s="41"/>
      <c r="M20" s="41"/>
      <c r="N20" s="41"/>
      <c r="O20" s="41"/>
      <c r="P20" s="1"/>
      <c r="Q20" s="134"/>
    </row>
    <row r="21" spans="1:17" x14ac:dyDescent="0.25">
      <c r="A21" s="100">
        <v>6</v>
      </c>
      <c r="B21" s="101" t="s">
        <v>129</v>
      </c>
      <c r="C21" s="102" t="s">
        <v>12</v>
      </c>
      <c r="D21" s="33" t="s">
        <v>6</v>
      </c>
      <c r="E21" s="6">
        <v>5</v>
      </c>
      <c r="F21" s="33" t="s">
        <v>7</v>
      </c>
      <c r="G21" s="33" t="s">
        <v>8</v>
      </c>
      <c r="H21" s="41" t="s">
        <v>9</v>
      </c>
      <c r="I21" s="41" t="s">
        <v>9</v>
      </c>
      <c r="J21" s="41">
        <v>41279</v>
      </c>
      <c r="K21" s="41">
        <v>41309</v>
      </c>
      <c r="L21" s="41" t="s">
        <v>9</v>
      </c>
      <c r="M21" s="41" t="s">
        <v>9</v>
      </c>
      <c r="N21" s="41">
        <v>41320</v>
      </c>
      <c r="O21" s="41">
        <v>41379</v>
      </c>
      <c r="P21" s="1" t="s">
        <v>150</v>
      </c>
      <c r="Q21" s="132" t="s">
        <v>111</v>
      </c>
    </row>
    <row r="22" spans="1:17" ht="12.75" customHeight="1" x14ac:dyDescent="0.25">
      <c r="A22" s="100"/>
      <c r="B22" s="101"/>
      <c r="C22" s="102"/>
      <c r="D22" s="33" t="s">
        <v>10</v>
      </c>
      <c r="E22" s="6"/>
      <c r="F22" s="33"/>
      <c r="G22" s="33"/>
      <c r="H22" s="41"/>
      <c r="I22" s="41"/>
      <c r="J22" s="41"/>
      <c r="K22" s="41"/>
      <c r="L22" s="41"/>
      <c r="M22" s="41"/>
      <c r="N22" s="41"/>
      <c r="O22" s="41"/>
      <c r="P22" s="1"/>
      <c r="Q22" s="133"/>
    </row>
    <row r="23" spans="1:17" ht="12" customHeight="1" x14ac:dyDescent="0.25">
      <c r="A23" s="100"/>
      <c r="B23" s="101"/>
      <c r="C23" s="102"/>
      <c r="D23" s="33" t="s">
        <v>11</v>
      </c>
      <c r="E23" s="6"/>
      <c r="F23" s="33"/>
      <c r="G23" s="33"/>
      <c r="H23" s="41"/>
      <c r="I23" s="41"/>
      <c r="J23" s="41"/>
      <c r="K23" s="41"/>
      <c r="L23" s="41"/>
      <c r="M23" s="41"/>
      <c r="N23" s="41"/>
      <c r="O23" s="41"/>
      <c r="P23" s="1"/>
      <c r="Q23" s="134"/>
    </row>
    <row r="24" spans="1:17" x14ac:dyDescent="0.25">
      <c r="A24" s="100">
        <v>7</v>
      </c>
      <c r="B24" s="101" t="s">
        <v>229</v>
      </c>
      <c r="C24" s="102" t="s">
        <v>12</v>
      </c>
      <c r="D24" s="33" t="s">
        <v>6</v>
      </c>
      <c r="E24" s="6">
        <v>0.1</v>
      </c>
      <c r="F24" s="33" t="s">
        <v>20</v>
      </c>
      <c r="G24" s="33" t="s">
        <v>83</v>
      </c>
      <c r="H24" s="41" t="s">
        <v>9</v>
      </c>
      <c r="I24" s="41" t="s">
        <v>9</v>
      </c>
      <c r="J24" s="41">
        <v>41279</v>
      </c>
      <c r="K24" s="41">
        <v>41294</v>
      </c>
      <c r="L24" s="41" t="s">
        <v>9</v>
      </c>
      <c r="M24" s="41" t="s">
        <v>9</v>
      </c>
      <c r="N24" s="41">
        <v>41306</v>
      </c>
      <c r="O24" s="41">
        <v>41395</v>
      </c>
      <c r="P24" s="1" t="s">
        <v>150</v>
      </c>
      <c r="Q24" s="132" t="s">
        <v>111</v>
      </c>
    </row>
    <row r="25" spans="1:17" ht="12" customHeight="1" x14ac:dyDescent="0.25">
      <c r="A25" s="100"/>
      <c r="B25" s="101"/>
      <c r="C25" s="102"/>
      <c r="D25" s="33" t="s">
        <v>10</v>
      </c>
      <c r="E25" s="6"/>
      <c r="F25" s="33"/>
      <c r="G25" s="33"/>
      <c r="H25" s="41"/>
      <c r="I25" s="41"/>
      <c r="J25" s="41"/>
      <c r="K25" s="41"/>
      <c r="L25" s="41"/>
      <c r="M25" s="41"/>
      <c r="N25" s="41"/>
      <c r="O25" s="41"/>
      <c r="P25" s="1"/>
      <c r="Q25" s="133"/>
    </row>
    <row r="26" spans="1:17" ht="12" customHeight="1" x14ac:dyDescent="0.25">
      <c r="A26" s="100"/>
      <c r="B26" s="101"/>
      <c r="C26" s="102"/>
      <c r="D26" s="33" t="s">
        <v>11</v>
      </c>
      <c r="E26" s="6"/>
      <c r="F26" s="33"/>
      <c r="G26" s="33"/>
      <c r="H26" s="41"/>
      <c r="I26" s="41"/>
      <c r="J26" s="41"/>
      <c r="K26" s="41"/>
      <c r="L26" s="41"/>
      <c r="M26" s="41"/>
      <c r="N26" s="41"/>
      <c r="O26" s="41"/>
      <c r="P26" s="1"/>
      <c r="Q26" s="134"/>
    </row>
    <row r="27" spans="1:17" x14ac:dyDescent="0.25">
      <c r="A27" s="4"/>
      <c r="B27" s="4" t="s">
        <v>16</v>
      </c>
      <c r="C27" s="4"/>
      <c r="D27" s="4"/>
      <c r="E27" s="45">
        <f>SUM(E6:E26)</f>
        <v>29.3</v>
      </c>
      <c r="F27" s="4"/>
      <c r="G27" s="4"/>
      <c r="H27" s="2"/>
      <c r="I27" s="4"/>
      <c r="J27" s="4"/>
      <c r="K27" s="4"/>
      <c r="L27" s="3"/>
      <c r="M27" s="4"/>
      <c r="N27" s="4"/>
      <c r="O27" s="4"/>
      <c r="P27" s="4"/>
      <c r="Q27" s="4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mergeCells count="33">
    <mergeCell ref="Q18:Q20"/>
    <mergeCell ref="B6:B8"/>
    <mergeCell ref="C6:C8"/>
    <mergeCell ref="Q9:Q11"/>
    <mergeCell ref="Q12:Q14"/>
    <mergeCell ref="Q15:Q17"/>
    <mergeCell ref="A15:A17"/>
    <mergeCell ref="A21:A23"/>
    <mergeCell ref="B21:B23"/>
    <mergeCell ref="C21:C23"/>
    <mergeCell ref="A1:Q1"/>
    <mergeCell ref="A2:H2"/>
    <mergeCell ref="I2:Q2"/>
    <mergeCell ref="A3:H3"/>
    <mergeCell ref="I3:Q3"/>
    <mergeCell ref="Q6:Q8"/>
    <mergeCell ref="B15:B17"/>
    <mergeCell ref="C15:C17"/>
    <mergeCell ref="A18:A20"/>
    <mergeCell ref="B18:B20"/>
    <mergeCell ref="C18:C20"/>
    <mergeCell ref="A6:A8"/>
    <mergeCell ref="A9:A11"/>
    <mergeCell ref="B9:B11"/>
    <mergeCell ref="C9:C11"/>
    <mergeCell ref="A12:A14"/>
    <mergeCell ref="B12:B14"/>
    <mergeCell ref="C12:C14"/>
    <mergeCell ref="Q21:Q23"/>
    <mergeCell ref="Q24:Q26"/>
    <mergeCell ref="A24:A26"/>
    <mergeCell ref="B24:B26"/>
    <mergeCell ref="C24:C26"/>
  </mergeCells>
  <pageMargins left="0.35" right="0.21" top="0.9" bottom="0.91" header="0.3" footer="0.72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2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28" workbookViewId="0">
      <selection activeCell="S33" sqref="S33"/>
    </sheetView>
  </sheetViews>
  <sheetFormatPr defaultRowHeight="15" x14ac:dyDescent="0.25"/>
  <cols>
    <col min="1" max="1" width="3.28515625" customWidth="1"/>
    <col min="2" max="2" width="19.85546875" customWidth="1"/>
    <col min="3" max="3" width="4.5703125" bestFit="1" customWidth="1"/>
    <col min="4" max="4" width="3.7109375" bestFit="1" customWidth="1"/>
    <col min="5" max="5" width="6.5703125" customWidth="1"/>
    <col min="6" max="7" width="6.5703125" bestFit="1" customWidth="1"/>
    <col min="8" max="8" width="9" bestFit="1" customWidth="1"/>
    <col min="9" max="10" width="9" customWidth="1"/>
    <col min="11" max="13" width="8.140625" bestFit="1" customWidth="1"/>
    <col min="14" max="14" width="9.140625" customWidth="1"/>
    <col min="15" max="15" width="9" bestFit="1" customWidth="1"/>
    <col min="16" max="16" width="7.42578125" customWidth="1"/>
    <col min="17" max="17" width="15.140625" customWidth="1"/>
  </cols>
  <sheetData>
    <row r="1" spans="1:17" ht="18.75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95" t="s">
        <v>25</v>
      </c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91</v>
      </c>
      <c r="J3" s="99"/>
      <c r="K3" s="99"/>
      <c r="L3" s="99"/>
      <c r="M3" s="99"/>
      <c r="N3" s="99"/>
      <c r="O3" s="99"/>
      <c r="P3" s="99"/>
      <c r="Q3" s="99"/>
    </row>
    <row r="4" spans="1:17" ht="102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00">
        <v>1</v>
      </c>
      <c r="B6" s="101" t="s">
        <v>134</v>
      </c>
      <c r="C6" s="102" t="s">
        <v>12</v>
      </c>
      <c r="D6" s="33" t="s">
        <v>6</v>
      </c>
      <c r="E6" s="6">
        <v>1</v>
      </c>
      <c r="F6" s="33" t="s">
        <v>7</v>
      </c>
      <c r="G6" s="33" t="s">
        <v>8</v>
      </c>
      <c r="H6" s="41" t="s">
        <v>9</v>
      </c>
      <c r="I6" s="41" t="s">
        <v>9</v>
      </c>
      <c r="J6" s="41">
        <v>41268</v>
      </c>
      <c r="K6" s="41">
        <v>41298</v>
      </c>
      <c r="L6" s="41" t="s">
        <v>9</v>
      </c>
      <c r="M6" s="41" t="s">
        <v>9</v>
      </c>
      <c r="N6" s="41">
        <v>41325</v>
      </c>
      <c r="O6" s="41">
        <v>41445</v>
      </c>
      <c r="P6" s="33" t="s">
        <v>150</v>
      </c>
      <c r="Q6" s="132" t="s">
        <v>265</v>
      </c>
    </row>
    <row r="7" spans="1:17" x14ac:dyDescent="0.25">
      <c r="A7" s="100"/>
      <c r="B7" s="101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33"/>
      <c r="Q7" s="133"/>
    </row>
    <row r="8" spans="1:17" x14ac:dyDescent="0.25">
      <c r="A8" s="100"/>
      <c r="B8" s="101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34"/>
    </row>
    <row r="9" spans="1:17" x14ac:dyDescent="0.25">
      <c r="A9" s="100">
        <v>2</v>
      </c>
      <c r="B9" s="101" t="s">
        <v>230</v>
      </c>
      <c r="C9" s="102" t="s">
        <v>12</v>
      </c>
      <c r="D9" s="33" t="s">
        <v>6</v>
      </c>
      <c r="E9" s="6">
        <v>1.64</v>
      </c>
      <c r="F9" s="33" t="s">
        <v>13</v>
      </c>
      <c r="G9" s="33" t="s">
        <v>8</v>
      </c>
      <c r="H9" s="41" t="s">
        <v>9</v>
      </c>
      <c r="I9" s="41" t="s">
        <v>9</v>
      </c>
      <c r="J9" s="41">
        <v>41279</v>
      </c>
      <c r="K9" s="41">
        <f>J9+15</f>
        <v>41294</v>
      </c>
      <c r="L9" s="41" t="s">
        <v>9</v>
      </c>
      <c r="M9" s="41" t="s">
        <v>9</v>
      </c>
      <c r="N9" s="41">
        <v>41320</v>
      </c>
      <c r="O9" s="41">
        <v>41440</v>
      </c>
      <c r="P9" s="33" t="s">
        <v>150</v>
      </c>
      <c r="Q9" s="132" t="s">
        <v>265</v>
      </c>
    </row>
    <row r="10" spans="1:17" x14ac:dyDescent="0.25">
      <c r="A10" s="100"/>
      <c r="B10" s="101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33"/>
      <c r="Q10" s="133"/>
    </row>
    <row r="11" spans="1:17" x14ac:dyDescent="0.25">
      <c r="A11" s="100"/>
      <c r="B11" s="101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41"/>
      <c r="P11" s="33"/>
      <c r="Q11" s="134"/>
    </row>
    <row r="12" spans="1:17" x14ac:dyDescent="0.25">
      <c r="A12" s="100">
        <v>3</v>
      </c>
      <c r="B12" s="101" t="s">
        <v>231</v>
      </c>
      <c r="C12" s="102" t="s">
        <v>12</v>
      </c>
      <c r="D12" s="33" t="s">
        <v>6</v>
      </c>
      <c r="E12" s="6">
        <v>1.5</v>
      </c>
      <c r="F12" s="33" t="s">
        <v>13</v>
      </c>
      <c r="G12" s="33" t="s">
        <v>8</v>
      </c>
      <c r="H12" s="41" t="s">
        <v>9</v>
      </c>
      <c r="I12" s="41" t="s">
        <v>9</v>
      </c>
      <c r="J12" s="41">
        <v>41399</v>
      </c>
      <c r="K12" s="41">
        <f>J12+15</f>
        <v>41414</v>
      </c>
      <c r="L12" s="41" t="s">
        <v>9</v>
      </c>
      <c r="M12" s="41" t="s">
        <v>9</v>
      </c>
      <c r="N12" s="41">
        <v>41422</v>
      </c>
      <c r="O12" s="41">
        <v>41562</v>
      </c>
      <c r="P12" s="33" t="s">
        <v>150</v>
      </c>
      <c r="Q12" s="132" t="s">
        <v>118</v>
      </c>
    </row>
    <row r="13" spans="1:17" x14ac:dyDescent="0.25">
      <c r="A13" s="100"/>
      <c r="B13" s="101"/>
      <c r="C13" s="102"/>
      <c r="D13" s="33" t="s">
        <v>10</v>
      </c>
      <c r="E13" s="6"/>
      <c r="F13" s="33"/>
      <c r="G13" s="33"/>
      <c r="H13" s="41"/>
      <c r="I13" s="41"/>
      <c r="J13" s="41"/>
      <c r="K13" s="41"/>
      <c r="L13" s="41"/>
      <c r="M13" s="41"/>
      <c r="N13" s="41"/>
      <c r="O13" s="41"/>
      <c r="P13" s="33"/>
      <c r="Q13" s="133"/>
    </row>
    <row r="14" spans="1:17" x14ac:dyDescent="0.25">
      <c r="A14" s="100"/>
      <c r="B14" s="101"/>
      <c r="C14" s="102"/>
      <c r="D14" s="33" t="s">
        <v>11</v>
      </c>
      <c r="E14" s="6"/>
      <c r="F14" s="33"/>
      <c r="G14" s="33"/>
      <c r="H14" s="41"/>
      <c r="I14" s="41"/>
      <c r="J14" s="41"/>
      <c r="K14" s="41"/>
      <c r="L14" s="41"/>
      <c r="M14" s="41"/>
      <c r="N14" s="41"/>
      <c r="O14" s="41"/>
      <c r="P14" s="33"/>
      <c r="Q14" s="134"/>
    </row>
    <row r="15" spans="1:17" x14ac:dyDescent="0.25">
      <c r="A15" s="100">
        <v>4</v>
      </c>
      <c r="B15" s="101" t="s">
        <v>232</v>
      </c>
      <c r="C15" s="102" t="s">
        <v>12</v>
      </c>
      <c r="D15" s="33" t="s">
        <v>6</v>
      </c>
      <c r="E15" s="6">
        <v>0.7</v>
      </c>
      <c r="F15" s="33" t="s">
        <v>13</v>
      </c>
      <c r="G15" s="33" t="s">
        <v>8</v>
      </c>
      <c r="H15" s="41" t="s">
        <v>9</v>
      </c>
      <c r="I15" s="41" t="s">
        <v>9</v>
      </c>
      <c r="J15" s="41">
        <v>41369</v>
      </c>
      <c r="K15" s="41">
        <f>J15+15</f>
        <v>41384</v>
      </c>
      <c r="L15" s="41" t="s">
        <v>9</v>
      </c>
      <c r="M15" s="41" t="s">
        <v>9</v>
      </c>
      <c r="N15" s="41">
        <v>41409</v>
      </c>
      <c r="O15" s="41">
        <v>41562</v>
      </c>
      <c r="P15" s="33" t="s">
        <v>150</v>
      </c>
      <c r="Q15" s="132" t="s">
        <v>118</v>
      </c>
    </row>
    <row r="16" spans="1:17" x14ac:dyDescent="0.25">
      <c r="A16" s="100"/>
      <c r="B16" s="101"/>
      <c r="C16" s="102"/>
      <c r="D16" s="33" t="s">
        <v>10</v>
      </c>
      <c r="E16" s="6"/>
      <c r="F16" s="33"/>
      <c r="G16" s="33"/>
      <c r="H16" s="41"/>
      <c r="I16" s="41"/>
      <c r="J16" s="41"/>
      <c r="K16" s="41"/>
      <c r="L16" s="41"/>
      <c r="M16" s="41"/>
      <c r="N16" s="41"/>
      <c r="O16" s="41"/>
      <c r="P16" s="33"/>
      <c r="Q16" s="133"/>
    </row>
    <row r="17" spans="1:17" x14ac:dyDescent="0.25">
      <c r="A17" s="100"/>
      <c r="B17" s="101"/>
      <c r="C17" s="102"/>
      <c r="D17" s="33" t="s">
        <v>11</v>
      </c>
      <c r="E17" s="6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33"/>
      <c r="Q17" s="134"/>
    </row>
    <row r="18" spans="1:17" ht="25.5" customHeight="1" x14ac:dyDescent="0.25">
      <c r="A18" s="100">
        <v>5</v>
      </c>
      <c r="B18" s="101" t="s">
        <v>233</v>
      </c>
      <c r="C18" s="102" t="s">
        <v>125</v>
      </c>
      <c r="D18" s="33" t="s">
        <v>6</v>
      </c>
      <c r="E18" s="6">
        <v>24.6</v>
      </c>
      <c r="F18" s="33" t="s">
        <v>7</v>
      </c>
      <c r="G18" s="33" t="s">
        <v>8</v>
      </c>
      <c r="H18" s="41">
        <v>41348</v>
      </c>
      <c r="I18" s="41">
        <v>41358</v>
      </c>
      <c r="J18" s="41">
        <v>41369</v>
      </c>
      <c r="K18" s="41">
        <v>41398</v>
      </c>
      <c r="L18" s="41">
        <v>41413</v>
      </c>
      <c r="M18" s="41">
        <v>41426</v>
      </c>
      <c r="N18" s="41">
        <v>41442</v>
      </c>
      <c r="O18" s="41">
        <v>41654</v>
      </c>
      <c r="P18" s="33" t="s">
        <v>150</v>
      </c>
      <c r="Q18" s="162" t="s">
        <v>267</v>
      </c>
    </row>
    <row r="19" spans="1:17" ht="24.75" customHeight="1" x14ac:dyDescent="0.25">
      <c r="A19" s="100"/>
      <c r="B19" s="101"/>
      <c r="C19" s="102"/>
      <c r="D19" s="33" t="s">
        <v>10</v>
      </c>
      <c r="E19" s="6"/>
      <c r="F19" s="33"/>
      <c r="G19" s="33"/>
      <c r="H19" s="41"/>
      <c r="I19" s="41"/>
      <c r="J19" s="41"/>
      <c r="K19" s="41"/>
      <c r="L19" s="41"/>
      <c r="M19" s="41"/>
      <c r="N19" s="41"/>
      <c r="O19" s="41"/>
      <c r="P19" s="33"/>
      <c r="Q19" s="163"/>
    </row>
    <row r="20" spans="1:17" ht="20.25" customHeight="1" x14ac:dyDescent="0.25">
      <c r="A20" s="100"/>
      <c r="B20" s="101"/>
      <c r="C20" s="102"/>
      <c r="D20" s="33" t="s">
        <v>11</v>
      </c>
      <c r="E20" s="6"/>
      <c r="F20" s="33"/>
      <c r="G20" s="33"/>
      <c r="H20" s="41"/>
      <c r="I20" s="41"/>
      <c r="J20" s="41"/>
      <c r="K20" s="41"/>
      <c r="L20" s="41"/>
      <c r="M20" s="41"/>
      <c r="N20" s="41"/>
      <c r="O20" s="41"/>
      <c r="P20" s="33"/>
      <c r="Q20" s="164"/>
    </row>
    <row r="21" spans="1:17" ht="27" customHeight="1" x14ac:dyDescent="0.25">
      <c r="A21" s="100">
        <v>6</v>
      </c>
      <c r="B21" s="101" t="s">
        <v>234</v>
      </c>
      <c r="C21" s="102" t="s">
        <v>125</v>
      </c>
      <c r="D21" s="33" t="s">
        <v>6</v>
      </c>
      <c r="E21" s="6">
        <v>16.77</v>
      </c>
      <c r="F21" s="33" t="s">
        <v>7</v>
      </c>
      <c r="G21" s="33" t="s">
        <v>8</v>
      </c>
      <c r="H21" s="41">
        <v>41348</v>
      </c>
      <c r="I21" s="41">
        <v>41358</v>
      </c>
      <c r="J21" s="41">
        <v>41369</v>
      </c>
      <c r="K21" s="41">
        <v>41398</v>
      </c>
      <c r="L21" s="41">
        <v>41413</v>
      </c>
      <c r="M21" s="41">
        <v>41426</v>
      </c>
      <c r="N21" s="41">
        <v>41442</v>
      </c>
      <c r="O21" s="41">
        <v>41654</v>
      </c>
      <c r="P21" s="33" t="s">
        <v>150</v>
      </c>
      <c r="Q21" s="162" t="s">
        <v>267</v>
      </c>
    </row>
    <row r="22" spans="1:17" ht="24.75" customHeight="1" x14ac:dyDescent="0.25">
      <c r="A22" s="100"/>
      <c r="B22" s="101"/>
      <c r="C22" s="102"/>
      <c r="D22" s="33" t="s">
        <v>10</v>
      </c>
      <c r="E22" s="6"/>
      <c r="F22" s="33"/>
      <c r="G22" s="33"/>
      <c r="H22" s="41"/>
      <c r="I22" s="41"/>
      <c r="J22" s="41"/>
      <c r="K22" s="41"/>
      <c r="L22" s="41"/>
      <c r="M22" s="41"/>
      <c r="N22" s="41"/>
      <c r="O22" s="41"/>
      <c r="P22" s="33"/>
      <c r="Q22" s="163"/>
    </row>
    <row r="23" spans="1:17" ht="22.5" customHeight="1" x14ac:dyDescent="0.25">
      <c r="A23" s="100"/>
      <c r="B23" s="101"/>
      <c r="C23" s="102"/>
      <c r="D23" s="33" t="s">
        <v>11</v>
      </c>
      <c r="E23" s="6"/>
      <c r="F23" s="33"/>
      <c r="G23" s="33"/>
      <c r="H23" s="41"/>
      <c r="I23" s="41"/>
      <c r="J23" s="41"/>
      <c r="K23" s="41"/>
      <c r="L23" s="41"/>
      <c r="M23" s="41"/>
      <c r="N23" s="41"/>
      <c r="O23" s="41"/>
      <c r="P23" s="33"/>
      <c r="Q23" s="164"/>
    </row>
    <row r="24" spans="1:17" ht="33.75" customHeight="1" x14ac:dyDescent="0.25">
      <c r="A24" s="100">
        <v>7</v>
      </c>
      <c r="B24" s="101" t="s">
        <v>235</v>
      </c>
      <c r="C24" s="102" t="s">
        <v>112</v>
      </c>
      <c r="D24" s="33" t="s">
        <v>6</v>
      </c>
      <c r="E24" s="6">
        <v>52.6</v>
      </c>
      <c r="F24" s="33" t="s">
        <v>236</v>
      </c>
      <c r="G24" s="33" t="s">
        <v>83</v>
      </c>
      <c r="H24" s="41">
        <v>41348</v>
      </c>
      <c r="I24" s="41">
        <v>41358</v>
      </c>
      <c r="J24" s="41">
        <v>41369</v>
      </c>
      <c r="K24" s="41">
        <v>41398</v>
      </c>
      <c r="L24" s="41">
        <v>41413</v>
      </c>
      <c r="M24" s="41">
        <v>41426</v>
      </c>
      <c r="N24" s="41">
        <v>41442</v>
      </c>
      <c r="O24" s="41">
        <v>41713</v>
      </c>
      <c r="P24" s="85" t="s">
        <v>150</v>
      </c>
      <c r="Q24" s="162" t="s">
        <v>267</v>
      </c>
    </row>
    <row r="25" spans="1:17" ht="24.75" customHeight="1" x14ac:dyDescent="0.25">
      <c r="A25" s="100"/>
      <c r="B25" s="101"/>
      <c r="C25" s="102"/>
      <c r="D25" s="33" t="s">
        <v>10</v>
      </c>
      <c r="E25" s="6"/>
      <c r="F25" s="33"/>
      <c r="G25" s="33"/>
      <c r="H25" s="41"/>
      <c r="I25" s="41"/>
      <c r="J25" s="41"/>
      <c r="K25" s="41"/>
      <c r="L25" s="41"/>
      <c r="M25" s="41"/>
      <c r="N25" s="41"/>
      <c r="O25" s="41"/>
      <c r="P25" s="85"/>
      <c r="Q25" s="163"/>
    </row>
    <row r="26" spans="1:17" ht="22.5" customHeight="1" x14ac:dyDescent="0.25">
      <c r="A26" s="100"/>
      <c r="B26" s="101"/>
      <c r="C26" s="102"/>
      <c r="D26" s="33" t="s">
        <v>11</v>
      </c>
      <c r="E26" s="6"/>
      <c r="F26" s="33"/>
      <c r="G26" s="33"/>
      <c r="H26" s="41"/>
      <c r="I26" s="41"/>
      <c r="J26" s="41"/>
      <c r="K26" s="41"/>
      <c r="L26" s="41"/>
      <c r="M26" s="41"/>
      <c r="N26" s="41"/>
      <c r="O26" s="41"/>
      <c r="P26" s="85"/>
      <c r="Q26" s="164"/>
    </row>
    <row r="27" spans="1:17" x14ac:dyDescent="0.25">
      <c r="A27" s="100">
        <v>8</v>
      </c>
      <c r="B27" s="101" t="s">
        <v>237</v>
      </c>
      <c r="C27" s="102" t="s">
        <v>12</v>
      </c>
      <c r="D27" s="33" t="s">
        <v>6</v>
      </c>
      <c r="E27" s="6">
        <v>2</v>
      </c>
      <c r="F27" s="33" t="s">
        <v>7</v>
      </c>
      <c r="G27" s="33" t="s">
        <v>8</v>
      </c>
      <c r="H27" s="41" t="s">
        <v>9</v>
      </c>
      <c r="I27" s="41" t="s">
        <v>9</v>
      </c>
      <c r="J27" s="41">
        <v>41279</v>
      </c>
      <c r="K27" s="41">
        <v>41309</v>
      </c>
      <c r="L27" s="41" t="s">
        <v>9</v>
      </c>
      <c r="M27" s="41" t="s">
        <v>9</v>
      </c>
      <c r="N27" s="41">
        <v>41334</v>
      </c>
      <c r="O27" s="41">
        <v>41532</v>
      </c>
      <c r="P27" s="33" t="s">
        <v>150</v>
      </c>
      <c r="Q27" s="132" t="s">
        <v>111</v>
      </c>
    </row>
    <row r="28" spans="1:17" x14ac:dyDescent="0.25">
      <c r="A28" s="100"/>
      <c r="B28" s="101"/>
      <c r="C28" s="102"/>
      <c r="D28" s="33" t="s">
        <v>10</v>
      </c>
      <c r="E28" s="6"/>
      <c r="F28" s="33"/>
      <c r="G28" s="33"/>
      <c r="H28" s="41"/>
      <c r="I28" s="41"/>
      <c r="J28" s="41"/>
      <c r="K28" s="41"/>
      <c r="L28" s="41"/>
      <c r="M28" s="41"/>
      <c r="N28" s="41"/>
      <c r="O28" s="41"/>
      <c r="P28" s="33"/>
      <c r="Q28" s="133"/>
    </row>
    <row r="29" spans="1:17" x14ac:dyDescent="0.25">
      <c r="A29" s="100"/>
      <c r="B29" s="101"/>
      <c r="C29" s="102"/>
      <c r="D29" s="33" t="s">
        <v>11</v>
      </c>
      <c r="E29" s="6"/>
      <c r="F29" s="33"/>
      <c r="G29" s="33"/>
      <c r="H29" s="41"/>
      <c r="I29" s="41"/>
      <c r="J29" s="41"/>
      <c r="K29" s="41"/>
      <c r="L29" s="41"/>
      <c r="M29" s="41"/>
      <c r="N29" s="41"/>
      <c r="O29" s="41"/>
      <c r="P29" s="33"/>
      <c r="Q29" s="134"/>
    </row>
    <row r="30" spans="1:17" x14ac:dyDescent="0.25">
      <c r="A30" s="100">
        <v>9</v>
      </c>
      <c r="B30" s="101" t="s">
        <v>238</v>
      </c>
      <c r="C30" s="102" t="s">
        <v>12</v>
      </c>
      <c r="D30" s="33" t="s">
        <v>6</v>
      </c>
      <c r="E30" s="6">
        <v>15</v>
      </c>
      <c r="F30" s="33" t="s">
        <v>7</v>
      </c>
      <c r="G30" s="33" t="s">
        <v>8</v>
      </c>
      <c r="H30" s="41" t="s">
        <v>9</v>
      </c>
      <c r="I30" s="41" t="s">
        <v>9</v>
      </c>
      <c r="J30" s="41">
        <v>41279</v>
      </c>
      <c r="K30" s="41">
        <v>41309</v>
      </c>
      <c r="L30" s="41" t="s">
        <v>9</v>
      </c>
      <c r="M30" s="41" t="s">
        <v>9</v>
      </c>
      <c r="N30" s="41">
        <v>41315</v>
      </c>
      <c r="O30" s="41">
        <v>41487</v>
      </c>
      <c r="P30" s="33" t="s">
        <v>150</v>
      </c>
      <c r="Q30" s="132" t="s">
        <v>111</v>
      </c>
    </row>
    <row r="31" spans="1:17" x14ac:dyDescent="0.25">
      <c r="A31" s="100"/>
      <c r="B31" s="101"/>
      <c r="C31" s="102"/>
      <c r="D31" s="33" t="s">
        <v>10</v>
      </c>
      <c r="E31" s="6"/>
      <c r="F31" s="33"/>
      <c r="G31" s="33"/>
      <c r="H31" s="41"/>
      <c r="I31" s="41"/>
      <c r="J31" s="41"/>
      <c r="K31" s="41"/>
      <c r="L31" s="41"/>
      <c r="M31" s="41"/>
      <c r="N31" s="41"/>
      <c r="O31" s="41"/>
      <c r="P31" s="33"/>
      <c r="Q31" s="133"/>
    </row>
    <row r="32" spans="1:17" x14ac:dyDescent="0.25">
      <c r="A32" s="100"/>
      <c r="B32" s="101"/>
      <c r="C32" s="102"/>
      <c r="D32" s="33" t="s">
        <v>11</v>
      </c>
      <c r="E32" s="6"/>
      <c r="F32" s="33"/>
      <c r="G32" s="33"/>
      <c r="H32" s="41"/>
      <c r="I32" s="41"/>
      <c r="J32" s="41"/>
      <c r="K32" s="41"/>
      <c r="L32" s="41"/>
      <c r="M32" s="41"/>
      <c r="N32" s="41"/>
      <c r="O32" s="41"/>
      <c r="P32" s="33"/>
      <c r="Q32" s="134"/>
    </row>
    <row r="33" spans="1:17" x14ac:dyDescent="0.25">
      <c r="A33" s="100">
        <v>10</v>
      </c>
      <c r="B33" s="101" t="s">
        <v>239</v>
      </c>
      <c r="C33" s="102" t="s">
        <v>12</v>
      </c>
      <c r="D33" s="33" t="s">
        <v>6</v>
      </c>
      <c r="E33" s="6">
        <v>4.5</v>
      </c>
      <c r="F33" s="33" t="s">
        <v>7</v>
      </c>
      <c r="G33" s="33" t="s">
        <v>8</v>
      </c>
      <c r="H33" s="41" t="s">
        <v>9</v>
      </c>
      <c r="I33" s="41" t="s">
        <v>9</v>
      </c>
      <c r="J33" s="41">
        <v>41279</v>
      </c>
      <c r="K33" s="41">
        <v>41309</v>
      </c>
      <c r="L33" s="41" t="s">
        <v>9</v>
      </c>
      <c r="M33" s="41" t="s">
        <v>9</v>
      </c>
      <c r="N33" s="41">
        <v>41333</v>
      </c>
      <c r="O33" s="41">
        <v>41562</v>
      </c>
      <c r="P33" s="33" t="s">
        <v>150</v>
      </c>
      <c r="Q33" s="132" t="s">
        <v>111</v>
      </c>
    </row>
    <row r="34" spans="1:17" x14ac:dyDescent="0.25">
      <c r="A34" s="100"/>
      <c r="B34" s="101"/>
      <c r="C34" s="102"/>
      <c r="D34" s="33" t="s">
        <v>10</v>
      </c>
      <c r="E34" s="6"/>
      <c r="F34" s="33"/>
      <c r="G34" s="33"/>
      <c r="H34" s="41"/>
      <c r="I34" s="41"/>
      <c r="J34" s="41"/>
      <c r="K34" s="41"/>
      <c r="L34" s="41"/>
      <c r="M34" s="41"/>
      <c r="N34" s="41"/>
      <c r="O34" s="41"/>
      <c r="P34" s="33"/>
      <c r="Q34" s="133"/>
    </row>
    <row r="35" spans="1:17" x14ac:dyDescent="0.25">
      <c r="A35" s="100"/>
      <c r="B35" s="101"/>
      <c r="C35" s="102"/>
      <c r="D35" s="33" t="s">
        <v>11</v>
      </c>
      <c r="E35" s="6"/>
      <c r="F35" s="33"/>
      <c r="G35" s="33"/>
      <c r="H35" s="41"/>
      <c r="I35" s="41"/>
      <c r="J35" s="41"/>
      <c r="K35" s="41"/>
      <c r="L35" s="41"/>
      <c r="M35" s="41"/>
      <c r="N35" s="41"/>
      <c r="O35" s="41"/>
      <c r="P35" s="33"/>
      <c r="Q35" s="134"/>
    </row>
    <row r="36" spans="1:17" x14ac:dyDescent="0.25">
      <c r="A36" s="100">
        <v>11</v>
      </c>
      <c r="B36" s="101" t="s">
        <v>240</v>
      </c>
      <c r="C36" s="102" t="s">
        <v>12</v>
      </c>
      <c r="D36" s="33" t="s">
        <v>6</v>
      </c>
      <c r="E36" s="6">
        <v>11.1</v>
      </c>
      <c r="F36" s="33" t="s">
        <v>7</v>
      </c>
      <c r="G36" s="33" t="s">
        <v>8</v>
      </c>
      <c r="H36" s="41" t="s">
        <v>9</v>
      </c>
      <c r="I36" s="41" t="s">
        <v>9</v>
      </c>
      <c r="J36" s="41">
        <v>41279</v>
      </c>
      <c r="K36" s="41">
        <v>41309</v>
      </c>
      <c r="L36" s="41" t="s">
        <v>9</v>
      </c>
      <c r="M36" s="41" t="s">
        <v>9</v>
      </c>
      <c r="N36" s="41">
        <v>41320</v>
      </c>
      <c r="O36" s="41">
        <v>41564</v>
      </c>
      <c r="P36" s="33" t="s">
        <v>150</v>
      </c>
      <c r="Q36" s="132" t="s">
        <v>111</v>
      </c>
    </row>
    <row r="37" spans="1:17" ht="13.5" customHeight="1" x14ac:dyDescent="0.25">
      <c r="A37" s="100"/>
      <c r="B37" s="101"/>
      <c r="C37" s="102"/>
      <c r="D37" s="33" t="s">
        <v>10</v>
      </c>
      <c r="E37" s="6"/>
      <c r="F37" s="33"/>
      <c r="G37" s="33"/>
      <c r="H37" s="41"/>
      <c r="I37" s="41"/>
      <c r="J37" s="41"/>
      <c r="K37" s="41"/>
      <c r="L37" s="41"/>
      <c r="M37" s="41"/>
      <c r="N37" s="41"/>
      <c r="O37" s="41"/>
      <c r="P37" s="33"/>
      <c r="Q37" s="133"/>
    </row>
    <row r="38" spans="1:17" ht="13.5" customHeight="1" x14ac:dyDescent="0.25">
      <c r="A38" s="100"/>
      <c r="B38" s="101"/>
      <c r="C38" s="102"/>
      <c r="D38" s="33" t="s">
        <v>11</v>
      </c>
      <c r="E38" s="6"/>
      <c r="F38" s="33"/>
      <c r="G38" s="33"/>
      <c r="H38" s="41"/>
      <c r="I38" s="41"/>
      <c r="J38" s="41"/>
      <c r="K38" s="41"/>
      <c r="L38" s="41"/>
      <c r="M38" s="41"/>
      <c r="N38" s="41"/>
      <c r="O38" s="41"/>
      <c r="P38" s="33"/>
      <c r="Q38" s="134"/>
    </row>
    <row r="39" spans="1:17" ht="28.5" customHeight="1" x14ac:dyDescent="0.25">
      <c r="A39" s="100">
        <v>12</v>
      </c>
      <c r="B39" s="101" t="s">
        <v>241</v>
      </c>
      <c r="C39" s="102" t="s">
        <v>125</v>
      </c>
      <c r="D39" s="33" t="s">
        <v>6</v>
      </c>
      <c r="E39" s="6">
        <v>34</v>
      </c>
      <c r="F39" s="33" t="s">
        <v>7</v>
      </c>
      <c r="G39" s="33" t="s">
        <v>8</v>
      </c>
      <c r="H39" s="41">
        <v>41348</v>
      </c>
      <c r="I39" s="41">
        <v>41358</v>
      </c>
      <c r="J39" s="41">
        <v>41369</v>
      </c>
      <c r="K39" s="41">
        <v>41398</v>
      </c>
      <c r="L39" s="41">
        <v>41413</v>
      </c>
      <c r="M39" s="41">
        <v>41426</v>
      </c>
      <c r="N39" s="41">
        <v>41442</v>
      </c>
      <c r="O39" s="41">
        <v>41654</v>
      </c>
      <c r="P39" s="85" t="s">
        <v>150</v>
      </c>
      <c r="Q39" s="162" t="s">
        <v>267</v>
      </c>
    </row>
    <row r="40" spans="1:17" ht="28.5" customHeight="1" x14ac:dyDescent="0.25">
      <c r="A40" s="100"/>
      <c r="B40" s="101"/>
      <c r="C40" s="102"/>
      <c r="D40" s="33" t="s">
        <v>10</v>
      </c>
      <c r="E40" s="6"/>
      <c r="F40" s="33"/>
      <c r="G40" s="33"/>
      <c r="H40" s="41"/>
      <c r="I40" s="41"/>
      <c r="J40" s="41"/>
      <c r="K40" s="41"/>
      <c r="L40" s="41"/>
      <c r="M40" s="41"/>
      <c r="N40" s="41"/>
      <c r="O40" s="41"/>
      <c r="P40" s="85"/>
      <c r="Q40" s="163"/>
    </row>
    <row r="41" spans="1:17" ht="21" customHeight="1" x14ac:dyDescent="0.25">
      <c r="A41" s="100"/>
      <c r="B41" s="101"/>
      <c r="C41" s="102"/>
      <c r="D41" s="33" t="s">
        <v>11</v>
      </c>
      <c r="E41" s="6"/>
      <c r="F41" s="33"/>
      <c r="G41" s="33"/>
      <c r="H41" s="41"/>
      <c r="I41" s="41"/>
      <c r="J41" s="41"/>
      <c r="K41" s="41"/>
      <c r="L41" s="41"/>
      <c r="M41" s="41"/>
      <c r="N41" s="41"/>
      <c r="O41" s="41"/>
      <c r="P41" s="85"/>
      <c r="Q41" s="164"/>
    </row>
    <row r="42" spans="1:17" x14ac:dyDescent="0.25">
      <c r="A42" s="100">
        <v>13</v>
      </c>
      <c r="B42" s="101" t="s">
        <v>242</v>
      </c>
      <c r="C42" s="102" t="s">
        <v>12</v>
      </c>
      <c r="D42" s="33" t="s">
        <v>6</v>
      </c>
      <c r="E42" s="6">
        <v>13.56</v>
      </c>
      <c r="F42" s="33" t="s">
        <v>7</v>
      </c>
      <c r="G42" s="33" t="s">
        <v>8</v>
      </c>
      <c r="H42" s="41" t="s">
        <v>9</v>
      </c>
      <c r="I42" s="41" t="s">
        <v>9</v>
      </c>
      <c r="J42" s="41">
        <v>41279</v>
      </c>
      <c r="K42" s="41">
        <v>41309</v>
      </c>
      <c r="L42" s="41" t="s">
        <v>9</v>
      </c>
      <c r="M42" s="41" t="s">
        <v>9</v>
      </c>
      <c r="N42" s="41">
        <v>41320</v>
      </c>
      <c r="O42" s="41">
        <v>41566</v>
      </c>
      <c r="P42" s="33" t="s">
        <v>150</v>
      </c>
      <c r="Q42" s="132" t="s">
        <v>265</v>
      </c>
    </row>
    <row r="43" spans="1:17" x14ac:dyDescent="0.25">
      <c r="A43" s="100"/>
      <c r="B43" s="101"/>
      <c r="C43" s="102"/>
      <c r="D43" s="33" t="s">
        <v>10</v>
      </c>
      <c r="E43" s="6"/>
      <c r="F43" s="33"/>
      <c r="G43" s="33"/>
      <c r="H43" s="41"/>
      <c r="I43" s="41"/>
      <c r="J43" s="41"/>
      <c r="K43" s="41"/>
      <c r="L43" s="41"/>
      <c r="M43" s="41"/>
      <c r="N43" s="41"/>
      <c r="O43" s="41"/>
      <c r="P43" s="33"/>
      <c r="Q43" s="133"/>
    </row>
    <row r="44" spans="1:17" x14ac:dyDescent="0.25">
      <c r="A44" s="100"/>
      <c r="B44" s="101"/>
      <c r="C44" s="102"/>
      <c r="D44" s="33" t="s">
        <v>11</v>
      </c>
      <c r="E44" s="6"/>
      <c r="F44" s="33"/>
      <c r="G44" s="33"/>
      <c r="H44" s="41"/>
      <c r="I44" s="41"/>
      <c r="J44" s="41"/>
      <c r="K44" s="41"/>
      <c r="L44" s="41"/>
      <c r="M44" s="41"/>
      <c r="N44" s="41"/>
      <c r="O44" s="41"/>
      <c r="P44" s="33"/>
      <c r="Q44" s="134"/>
    </row>
    <row r="45" spans="1:17" x14ac:dyDescent="0.25">
      <c r="A45" s="100">
        <v>14</v>
      </c>
      <c r="B45" s="101" t="s">
        <v>243</v>
      </c>
      <c r="C45" s="102" t="s">
        <v>12</v>
      </c>
      <c r="D45" s="33" t="s">
        <v>6</v>
      </c>
      <c r="E45" s="6">
        <v>2.5</v>
      </c>
      <c r="F45" s="33" t="s">
        <v>7</v>
      </c>
      <c r="G45" s="33" t="s">
        <v>8</v>
      </c>
      <c r="H45" s="41" t="s">
        <v>9</v>
      </c>
      <c r="I45" s="41" t="s">
        <v>9</v>
      </c>
      <c r="J45" s="41">
        <v>41289</v>
      </c>
      <c r="K45" s="41">
        <v>41319</v>
      </c>
      <c r="L45" s="41" t="s">
        <v>9</v>
      </c>
      <c r="M45" s="41" t="s">
        <v>9</v>
      </c>
      <c r="N45" s="41">
        <v>41330</v>
      </c>
      <c r="O45" s="41">
        <v>41567</v>
      </c>
      <c r="P45" s="33" t="s">
        <v>150</v>
      </c>
      <c r="Q45" s="132" t="s">
        <v>265</v>
      </c>
    </row>
    <row r="46" spans="1:17" x14ac:dyDescent="0.25">
      <c r="A46" s="100"/>
      <c r="B46" s="101"/>
      <c r="C46" s="102"/>
      <c r="D46" s="33" t="s">
        <v>10</v>
      </c>
      <c r="E46" s="6"/>
      <c r="F46" s="33"/>
      <c r="G46" s="33"/>
      <c r="H46" s="41"/>
      <c r="I46" s="41"/>
      <c r="J46" s="41"/>
      <c r="K46" s="41"/>
      <c r="L46" s="41"/>
      <c r="M46" s="41"/>
      <c r="N46" s="41"/>
      <c r="O46" s="41"/>
      <c r="P46" s="33"/>
      <c r="Q46" s="133"/>
    </row>
    <row r="47" spans="1:17" x14ac:dyDescent="0.25">
      <c r="A47" s="100"/>
      <c r="B47" s="101"/>
      <c r="C47" s="102"/>
      <c r="D47" s="33" t="s">
        <v>11</v>
      </c>
      <c r="E47" s="6"/>
      <c r="F47" s="33"/>
      <c r="G47" s="33"/>
      <c r="H47" s="41"/>
      <c r="I47" s="41"/>
      <c r="J47" s="41"/>
      <c r="K47" s="41"/>
      <c r="L47" s="41"/>
      <c r="M47" s="41"/>
      <c r="N47" s="41"/>
      <c r="O47" s="41"/>
      <c r="P47" s="33"/>
      <c r="Q47" s="134"/>
    </row>
    <row r="48" spans="1:17" x14ac:dyDescent="0.25">
      <c r="A48" s="100">
        <v>15</v>
      </c>
      <c r="B48" s="101" t="s">
        <v>244</v>
      </c>
      <c r="C48" s="102" t="s">
        <v>12</v>
      </c>
      <c r="D48" s="33" t="s">
        <v>6</v>
      </c>
      <c r="E48" s="6">
        <v>2.5</v>
      </c>
      <c r="F48" s="33" t="s">
        <v>7</v>
      </c>
      <c r="G48" s="33" t="s">
        <v>8</v>
      </c>
      <c r="H48" s="41" t="s">
        <v>9</v>
      </c>
      <c r="I48" s="41" t="s">
        <v>9</v>
      </c>
      <c r="J48" s="41">
        <v>41279</v>
      </c>
      <c r="K48" s="41">
        <v>41309</v>
      </c>
      <c r="L48" s="41" t="s">
        <v>9</v>
      </c>
      <c r="M48" s="41" t="s">
        <v>9</v>
      </c>
      <c r="N48" s="68">
        <v>41320</v>
      </c>
      <c r="O48" s="41">
        <v>41568</v>
      </c>
      <c r="P48" s="33" t="s">
        <v>150</v>
      </c>
      <c r="Q48" s="132" t="s">
        <v>265</v>
      </c>
    </row>
    <row r="49" spans="1:17" x14ac:dyDescent="0.25">
      <c r="A49" s="100"/>
      <c r="B49" s="101"/>
      <c r="C49" s="102"/>
      <c r="D49" s="33" t="s">
        <v>10</v>
      </c>
      <c r="E49" s="6"/>
      <c r="F49" s="1"/>
      <c r="G49" s="1"/>
      <c r="H49" s="2"/>
      <c r="I49" s="2"/>
      <c r="J49" s="1"/>
      <c r="K49" s="1"/>
      <c r="L49" s="2"/>
      <c r="M49" s="2"/>
      <c r="N49" s="1"/>
      <c r="O49" s="2"/>
      <c r="P49" s="1"/>
      <c r="Q49" s="133"/>
    </row>
    <row r="50" spans="1:17" x14ac:dyDescent="0.25">
      <c r="A50" s="100"/>
      <c r="B50" s="101"/>
      <c r="C50" s="102"/>
      <c r="D50" s="33" t="s">
        <v>11</v>
      </c>
      <c r="E50" s="6"/>
      <c r="F50" s="1"/>
      <c r="G50" s="1"/>
      <c r="H50" s="2"/>
      <c r="I50" s="2"/>
      <c r="J50" s="1"/>
      <c r="K50" s="1"/>
      <c r="L50" s="1"/>
      <c r="M50" s="1"/>
      <c r="N50" s="1"/>
      <c r="O50" s="1"/>
      <c r="P50" s="1"/>
      <c r="Q50" s="134"/>
    </row>
    <row r="51" spans="1:17" x14ac:dyDescent="0.25">
      <c r="A51" s="4"/>
      <c r="B51" s="4" t="s">
        <v>16</v>
      </c>
      <c r="C51" s="4"/>
      <c r="D51" s="4"/>
      <c r="E51" s="45">
        <f>SUM(E6:E50)</f>
        <v>183.97</v>
      </c>
      <c r="F51" s="4"/>
      <c r="G51" s="4"/>
      <c r="H51" s="2"/>
      <c r="I51" s="4"/>
      <c r="J51" s="4"/>
      <c r="K51" s="4"/>
      <c r="L51" s="3"/>
      <c r="M51" s="4"/>
      <c r="N51" s="4"/>
      <c r="O51" s="4"/>
      <c r="P51" s="4"/>
      <c r="Q51" s="87"/>
    </row>
    <row r="52" spans="1:1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5"/>
      <c r="B55" s="5"/>
      <c r="C55" s="5"/>
      <c r="D55" s="5"/>
      <c r="E55" s="5"/>
      <c r="F55" s="5"/>
      <c r="G55" s="5"/>
      <c r="H55" s="5"/>
      <c r="I55" s="5"/>
      <c r="J55" s="23"/>
      <c r="K55" s="5"/>
      <c r="L55" s="5"/>
      <c r="M55" s="5"/>
      <c r="N55" s="5"/>
      <c r="O55" s="5"/>
      <c r="P55" s="5"/>
      <c r="Q55" s="5"/>
    </row>
    <row r="56" spans="1:1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mergeCells count="65">
    <mergeCell ref="B45:B47"/>
    <mergeCell ref="A45:A47"/>
    <mergeCell ref="A30:A32"/>
    <mergeCell ref="B30:B32"/>
    <mergeCell ref="C30:C32"/>
    <mergeCell ref="B42:B44"/>
    <mergeCell ref="A42:A44"/>
    <mergeCell ref="C39:C41"/>
    <mergeCell ref="C42:C44"/>
    <mergeCell ref="C45:C47"/>
    <mergeCell ref="B39:B41"/>
    <mergeCell ref="A1:Q1"/>
    <mergeCell ref="A2:H2"/>
    <mergeCell ref="I2:Q2"/>
    <mergeCell ref="A3:H3"/>
    <mergeCell ref="I3:Q3"/>
    <mergeCell ref="A6:A8"/>
    <mergeCell ref="B6:B8"/>
    <mergeCell ref="C6:C8"/>
    <mergeCell ref="A15:A17"/>
    <mergeCell ref="B15:B17"/>
    <mergeCell ref="C15:C17"/>
    <mergeCell ref="A9:A11"/>
    <mergeCell ref="B9:B11"/>
    <mergeCell ref="C9:C11"/>
    <mergeCell ref="A12:A14"/>
    <mergeCell ref="B12:B14"/>
    <mergeCell ref="C12:C14"/>
    <mergeCell ref="A18:A20"/>
    <mergeCell ref="B18:B20"/>
    <mergeCell ref="C18:C20"/>
    <mergeCell ref="A21:A23"/>
    <mergeCell ref="B21:B23"/>
    <mergeCell ref="C21:C23"/>
    <mergeCell ref="C48:C50"/>
    <mergeCell ref="A48:A50"/>
    <mergeCell ref="B48:B50"/>
    <mergeCell ref="A24:A26"/>
    <mergeCell ref="B24:B26"/>
    <mergeCell ref="C24:C26"/>
    <mergeCell ref="A27:A29"/>
    <mergeCell ref="B27:B29"/>
    <mergeCell ref="C27:C29"/>
    <mergeCell ref="A33:A35"/>
    <mergeCell ref="B33:B35"/>
    <mergeCell ref="C33:C35"/>
    <mergeCell ref="A36:A38"/>
    <mergeCell ref="B36:B38"/>
    <mergeCell ref="C36:C38"/>
    <mergeCell ref="A39:A41"/>
    <mergeCell ref="Q9:Q11"/>
    <mergeCell ref="Q6:Q8"/>
    <mergeCell ref="Q12:Q14"/>
    <mergeCell ref="Q15:Q17"/>
    <mergeCell ref="Q18:Q20"/>
    <mergeCell ref="Q21:Q23"/>
    <mergeCell ref="Q24:Q26"/>
    <mergeCell ref="Q27:Q29"/>
    <mergeCell ref="Q30:Q32"/>
    <mergeCell ref="Q33:Q35"/>
    <mergeCell ref="Q36:Q38"/>
    <mergeCell ref="Q39:Q41"/>
    <mergeCell ref="Q42:Q44"/>
    <mergeCell ref="Q45:Q47"/>
    <mergeCell ref="Q48:Q50"/>
  </mergeCells>
  <pageMargins left="0.3" right="0.21" top="0.97" bottom="1.29" header="0.3" footer="0.45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 
Procurement&amp;RCoordinator</oddFooter>
  </headerFooter>
  <ignoredErrors>
    <ignoredError sqref="E5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R4" sqref="R4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6.5703125" bestFit="1" customWidth="1"/>
    <col min="6" max="6" width="7.140625" bestFit="1" customWidth="1"/>
    <col min="7" max="7" width="6.5703125" bestFit="1" customWidth="1"/>
    <col min="8" max="8" width="6.85546875" customWidth="1"/>
    <col min="9" max="9" width="6.5703125" bestFit="1" customWidth="1"/>
    <col min="10" max="10" width="9" customWidth="1"/>
    <col min="11" max="11" width="8.140625" bestFit="1" customWidth="1"/>
    <col min="12" max="13" width="6.5703125" bestFit="1" customWidth="1"/>
    <col min="14" max="15" width="8.140625" bestFit="1" customWidth="1"/>
    <col min="16" max="16" width="6.5703125" bestFit="1" customWidth="1"/>
    <col min="17" max="17" width="10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95" t="s">
        <v>25</v>
      </c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104</v>
      </c>
      <c r="J3" s="99"/>
      <c r="K3" s="99"/>
      <c r="L3" s="99"/>
      <c r="M3" s="99"/>
      <c r="N3" s="99"/>
      <c r="O3" s="99"/>
      <c r="P3" s="99"/>
      <c r="Q3" s="99"/>
    </row>
    <row r="4" spans="1:17" ht="108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00">
        <v>1</v>
      </c>
      <c r="B6" s="101" t="s">
        <v>135</v>
      </c>
      <c r="C6" s="102" t="s">
        <v>12</v>
      </c>
      <c r="D6" s="33" t="s">
        <v>6</v>
      </c>
      <c r="E6" s="6">
        <v>0.35</v>
      </c>
      <c r="F6" s="33" t="s">
        <v>13</v>
      </c>
      <c r="G6" s="33" t="s">
        <v>8</v>
      </c>
      <c r="H6" s="41" t="s">
        <v>9</v>
      </c>
      <c r="I6" s="41" t="s">
        <v>9</v>
      </c>
      <c r="J6" s="41">
        <v>41268</v>
      </c>
      <c r="K6" s="41">
        <v>41284</v>
      </c>
      <c r="L6" s="41" t="s">
        <v>9</v>
      </c>
      <c r="M6" s="41" t="s">
        <v>9</v>
      </c>
      <c r="N6" s="41">
        <v>41294</v>
      </c>
      <c r="O6" s="41">
        <v>41356</v>
      </c>
      <c r="P6" s="1" t="s">
        <v>150</v>
      </c>
      <c r="Q6" s="132" t="s">
        <v>261</v>
      </c>
    </row>
    <row r="7" spans="1:17" x14ac:dyDescent="0.25">
      <c r="A7" s="100"/>
      <c r="B7" s="101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1"/>
      <c r="Q7" s="133"/>
    </row>
    <row r="8" spans="1:17" x14ac:dyDescent="0.25">
      <c r="A8" s="100"/>
      <c r="B8" s="101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1"/>
      <c r="Q8" s="134"/>
    </row>
    <row r="9" spans="1:17" x14ac:dyDescent="0.25">
      <c r="A9" s="129">
        <v>2</v>
      </c>
      <c r="B9" s="103" t="s">
        <v>245</v>
      </c>
      <c r="C9" s="102" t="s">
        <v>12</v>
      </c>
      <c r="D9" s="33" t="s">
        <v>6</v>
      </c>
      <c r="E9" s="80">
        <v>0.8</v>
      </c>
      <c r="F9" s="33" t="s">
        <v>13</v>
      </c>
      <c r="G9" s="33" t="s">
        <v>8</v>
      </c>
      <c r="H9" s="41" t="s">
        <v>9</v>
      </c>
      <c r="I9" s="41" t="s">
        <v>9</v>
      </c>
      <c r="J9" s="41">
        <v>41279</v>
      </c>
      <c r="K9" s="41">
        <v>41294</v>
      </c>
      <c r="L9" s="41" t="s">
        <v>9</v>
      </c>
      <c r="M9" s="41" t="s">
        <v>9</v>
      </c>
      <c r="N9" s="41">
        <v>41304</v>
      </c>
      <c r="O9" s="41">
        <v>41328</v>
      </c>
      <c r="P9" s="1" t="s">
        <v>150</v>
      </c>
      <c r="Q9" s="132" t="s">
        <v>261</v>
      </c>
    </row>
    <row r="10" spans="1:17" x14ac:dyDescent="0.25">
      <c r="A10" s="130"/>
      <c r="B10" s="104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1"/>
      <c r="Q10" s="133"/>
    </row>
    <row r="11" spans="1:17" x14ac:dyDescent="0.25">
      <c r="A11" s="131"/>
      <c r="B11" s="105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41"/>
      <c r="P11" s="1"/>
      <c r="Q11" s="134"/>
    </row>
    <row r="12" spans="1:17" x14ac:dyDescent="0.25">
      <c r="A12" s="100">
        <v>3</v>
      </c>
      <c r="B12" s="101" t="s">
        <v>246</v>
      </c>
      <c r="C12" s="102" t="s">
        <v>12</v>
      </c>
      <c r="D12" s="33" t="s">
        <v>6</v>
      </c>
      <c r="E12" s="6">
        <v>0.17</v>
      </c>
      <c r="F12" s="81" t="s">
        <v>13</v>
      </c>
      <c r="G12" s="81" t="s">
        <v>8</v>
      </c>
      <c r="H12" s="82" t="s">
        <v>9</v>
      </c>
      <c r="I12" s="82" t="s">
        <v>9</v>
      </c>
      <c r="J12" s="82">
        <v>41279</v>
      </c>
      <c r="K12" s="82">
        <v>41294</v>
      </c>
      <c r="L12" s="82" t="s">
        <v>9</v>
      </c>
      <c r="M12" s="82" t="s">
        <v>9</v>
      </c>
      <c r="N12" s="82">
        <v>41304</v>
      </c>
      <c r="O12" s="82">
        <v>41328</v>
      </c>
      <c r="P12" s="1" t="s">
        <v>150</v>
      </c>
      <c r="Q12" s="132" t="s">
        <v>261</v>
      </c>
    </row>
    <row r="13" spans="1:17" x14ac:dyDescent="0.25">
      <c r="A13" s="100"/>
      <c r="B13" s="101"/>
      <c r="C13" s="102"/>
      <c r="D13" s="33" t="s">
        <v>10</v>
      </c>
      <c r="E13" s="6"/>
      <c r="F13" s="33"/>
      <c r="G13" s="33"/>
      <c r="H13" s="41"/>
      <c r="I13" s="41"/>
      <c r="J13" s="41"/>
      <c r="K13" s="41"/>
      <c r="L13" s="41"/>
      <c r="M13" s="41"/>
      <c r="N13" s="41"/>
      <c r="O13" s="41"/>
      <c r="P13" s="1"/>
      <c r="Q13" s="133"/>
    </row>
    <row r="14" spans="1:17" x14ac:dyDescent="0.25">
      <c r="A14" s="100"/>
      <c r="B14" s="101"/>
      <c r="C14" s="102"/>
      <c r="D14" s="33" t="s">
        <v>11</v>
      </c>
      <c r="E14" s="6"/>
      <c r="F14" s="33"/>
      <c r="G14" s="33"/>
      <c r="H14" s="41"/>
      <c r="I14" s="41"/>
      <c r="J14" s="41"/>
      <c r="K14" s="41"/>
      <c r="L14" s="41"/>
      <c r="M14" s="41"/>
      <c r="N14" s="41"/>
      <c r="O14" s="41"/>
      <c r="P14" s="1"/>
      <c r="Q14" s="134"/>
    </row>
    <row r="15" spans="1:17" x14ac:dyDescent="0.25">
      <c r="A15" s="100">
        <v>4</v>
      </c>
      <c r="B15" s="101" t="s">
        <v>247</v>
      </c>
      <c r="C15" s="102" t="s">
        <v>12</v>
      </c>
      <c r="D15" s="33" t="s">
        <v>6</v>
      </c>
      <c r="E15" s="80">
        <v>0.15</v>
      </c>
      <c r="F15" s="33" t="s">
        <v>20</v>
      </c>
      <c r="G15" s="33" t="s">
        <v>83</v>
      </c>
      <c r="H15" s="41" t="s">
        <v>9</v>
      </c>
      <c r="I15" s="41" t="s">
        <v>9</v>
      </c>
      <c r="J15" s="82">
        <v>41279</v>
      </c>
      <c r="K15" s="82">
        <v>41294</v>
      </c>
      <c r="L15" s="82" t="s">
        <v>9</v>
      </c>
      <c r="M15" s="82" t="s">
        <v>9</v>
      </c>
      <c r="N15" s="82">
        <v>41304</v>
      </c>
      <c r="O15" s="82">
        <v>41328</v>
      </c>
      <c r="P15" s="1" t="s">
        <v>150</v>
      </c>
      <c r="Q15" s="132" t="s">
        <v>261</v>
      </c>
    </row>
    <row r="16" spans="1:17" x14ac:dyDescent="0.25">
      <c r="A16" s="100"/>
      <c r="B16" s="101"/>
      <c r="C16" s="102"/>
      <c r="D16" s="33" t="s">
        <v>10</v>
      </c>
      <c r="E16" s="6"/>
      <c r="F16" s="33"/>
      <c r="G16" s="33"/>
      <c r="H16" s="41"/>
      <c r="I16" s="41"/>
      <c r="J16" s="41"/>
      <c r="K16" s="41"/>
      <c r="L16" s="41"/>
      <c r="M16" s="41"/>
      <c r="N16" s="41"/>
      <c r="O16" s="41"/>
      <c r="P16" s="1"/>
      <c r="Q16" s="133"/>
    </row>
    <row r="17" spans="1:17" x14ac:dyDescent="0.25">
      <c r="A17" s="100"/>
      <c r="B17" s="101"/>
      <c r="C17" s="102"/>
      <c r="D17" s="33" t="s">
        <v>11</v>
      </c>
      <c r="E17" s="6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1"/>
      <c r="Q17" s="134"/>
    </row>
    <row r="18" spans="1:17" ht="15" customHeight="1" x14ac:dyDescent="0.25">
      <c r="A18" s="100">
        <v>5</v>
      </c>
      <c r="B18" s="101" t="s">
        <v>248</v>
      </c>
      <c r="C18" s="102" t="s">
        <v>12</v>
      </c>
      <c r="D18" s="33" t="s">
        <v>6</v>
      </c>
      <c r="E18" s="6">
        <v>0.5</v>
      </c>
      <c r="F18" s="33" t="s">
        <v>13</v>
      </c>
      <c r="G18" s="33" t="s">
        <v>8</v>
      </c>
      <c r="H18" s="41" t="s">
        <v>9</v>
      </c>
      <c r="I18" s="41" t="s">
        <v>9</v>
      </c>
      <c r="J18" s="41">
        <v>41279</v>
      </c>
      <c r="K18" s="41">
        <v>41294</v>
      </c>
      <c r="L18" s="41" t="s">
        <v>9</v>
      </c>
      <c r="M18" s="41" t="s">
        <v>9</v>
      </c>
      <c r="N18" s="41">
        <v>41302</v>
      </c>
      <c r="O18" s="41">
        <v>41333</v>
      </c>
      <c r="P18" s="1" t="s">
        <v>150</v>
      </c>
      <c r="Q18" s="132" t="s">
        <v>261</v>
      </c>
    </row>
    <row r="19" spans="1:17" x14ac:dyDescent="0.25">
      <c r="A19" s="100"/>
      <c r="B19" s="101"/>
      <c r="C19" s="102"/>
      <c r="D19" s="33" t="s">
        <v>10</v>
      </c>
      <c r="E19" s="6"/>
      <c r="F19" s="33"/>
      <c r="G19" s="33"/>
      <c r="H19" s="41"/>
      <c r="I19" s="41"/>
      <c r="J19" s="41"/>
      <c r="K19" s="41"/>
      <c r="L19" s="41"/>
      <c r="M19" s="41"/>
      <c r="N19" s="41"/>
      <c r="O19" s="41"/>
      <c r="P19" s="1"/>
      <c r="Q19" s="133"/>
    </row>
    <row r="20" spans="1:17" x14ac:dyDescent="0.25">
      <c r="A20" s="100"/>
      <c r="B20" s="101"/>
      <c r="C20" s="102"/>
      <c r="D20" s="33" t="s">
        <v>11</v>
      </c>
      <c r="E20" s="6"/>
      <c r="F20" s="33"/>
      <c r="G20" s="33"/>
      <c r="H20" s="41"/>
      <c r="I20" s="41"/>
      <c r="J20" s="41"/>
      <c r="K20" s="41"/>
      <c r="L20" s="41"/>
      <c r="M20" s="41"/>
      <c r="N20" s="41"/>
      <c r="O20" s="41"/>
      <c r="P20" s="1"/>
      <c r="Q20" s="134"/>
    </row>
    <row r="21" spans="1:17" x14ac:dyDescent="0.25">
      <c r="A21" s="4"/>
      <c r="B21" s="4" t="s">
        <v>16</v>
      </c>
      <c r="C21" s="4"/>
      <c r="D21" s="40"/>
      <c r="E21" s="45">
        <f>SUM(E6:E20)</f>
        <v>1.9699999999999998</v>
      </c>
      <c r="F21" s="4"/>
      <c r="G21" s="1"/>
      <c r="H21" s="2"/>
      <c r="I21" s="4"/>
      <c r="J21" s="4"/>
      <c r="K21" s="4"/>
      <c r="L21" s="3"/>
      <c r="M21" s="4"/>
      <c r="N21" s="4"/>
      <c r="O21" s="4"/>
      <c r="P21" s="4"/>
      <c r="Q21" s="4"/>
    </row>
    <row r="22" spans="1:17" x14ac:dyDescent="0.25">
      <c r="A22" s="5"/>
      <c r="B22" s="5"/>
      <c r="C22" s="5"/>
      <c r="D22" s="5"/>
      <c r="E22" s="2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2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mergeCells count="25">
    <mergeCell ref="A1:Q1"/>
    <mergeCell ref="A2:H2"/>
    <mergeCell ref="I2:Q2"/>
    <mergeCell ref="A3:H3"/>
    <mergeCell ref="I3:Q3"/>
    <mergeCell ref="A18:A20"/>
    <mergeCell ref="B18:B20"/>
    <mergeCell ref="C18:C20"/>
    <mergeCell ref="A6:A8"/>
    <mergeCell ref="B6:B8"/>
    <mergeCell ref="C6:C8"/>
    <mergeCell ref="A9:A11"/>
    <mergeCell ref="B9:B11"/>
    <mergeCell ref="C9:C11"/>
    <mergeCell ref="A15:A17"/>
    <mergeCell ref="B15:B17"/>
    <mergeCell ref="C15:C17"/>
    <mergeCell ref="A12:A14"/>
    <mergeCell ref="B12:B14"/>
    <mergeCell ref="C12:C14"/>
    <mergeCell ref="Q6:Q8"/>
    <mergeCell ref="Q9:Q11"/>
    <mergeCell ref="Q12:Q14"/>
    <mergeCell ref="Q15:Q17"/>
    <mergeCell ref="Q18:Q20"/>
  </mergeCells>
  <pageMargins left="0.39" right="0.24" top="0.92" bottom="1.91" header="0.3" footer="1.46"/>
  <pageSetup orientation="landscape" horizontalDpi="300" verticalDpi="300" r:id="rId1"/>
  <headerFooter>
    <oddHeader>&amp;CTribhuvan University
Second Higher Education Project Implementation Office
Kirtipur</oddHeader>
    <oddFooter>&amp;LOfficer
Procurement&amp;CChief 
Procurement&amp;RCoordinator</oddFooter>
  </headerFooter>
  <ignoredErrors>
    <ignoredError sqref="E21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S19" sqref="S19"/>
    </sheetView>
  </sheetViews>
  <sheetFormatPr defaultRowHeight="15" x14ac:dyDescent="0.25"/>
  <cols>
    <col min="1" max="1" width="3.28515625" customWidth="1"/>
    <col min="2" max="2" width="20.85546875" customWidth="1"/>
    <col min="3" max="3" width="4" bestFit="1" customWidth="1"/>
    <col min="4" max="4" width="3.7109375" bestFit="1" customWidth="1"/>
    <col min="5" max="5" width="6.5703125" customWidth="1"/>
    <col min="6" max="6" width="7.140625" bestFit="1" customWidth="1"/>
    <col min="7" max="7" width="6.5703125" bestFit="1" customWidth="1"/>
    <col min="8" max="8" width="6.42578125" customWidth="1"/>
    <col min="9" max="9" width="6.5703125" bestFit="1" customWidth="1"/>
    <col min="10" max="10" width="9" customWidth="1"/>
    <col min="11" max="11" width="8.140625" bestFit="1" customWidth="1"/>
    <col min="12" max="13" width="6.5703125" bestFit="1" customWidth="1"/>
    <col min="14" max="14" width="8.140625" bestFit="1" customWidth="1"/>
    <col min="15" max="15" width="9" bestFit="1" customWidth="1"/>
    <col min="16" max="16" width="6.5703125" bestFit="1" customWidth="1"/>
    <col min="17" max="17" width="9.85546875" customWidth="1"/>
  </cols>
  <sheetData>
    <row r="1" spans="1:17" ht="18.75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95" t="s">
        <v>25</v>
      </c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104</v>
      </c>
      <c r="J3" s="99"/>
      <c r="K3" s="99"/>
      <c r="L3" s="99"/>
      <c r="M3" s="99"/>
      <c r="N3" s="99"/>
      <c r="O3" s="99"/>
      <c r="P3" s="99"/>
      <c r="Q3" s="99"/>
    </row>
    <row r="4" spans="1:17" ht="105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00">
        <v>1</v>
      </c>
      <c r="B6" s="101" t="s">
        <v>249</v>
      </c>
      <c r="C6" s="102" t="s">
        <v>12</v>
      </c>
      <c r="D6" s="33" t="s">
        <v>6</v>
      </c>
      <c r="E6" s="6">
        <v>0.25</v>
      </c>
      <c r="F6" s="33" t="s">
        <v>20</v>
      </c>
      <c r="G6" s="33" t="s">
        <v>83</v>
      </c>
      <c r="H6" s="41" t="s">
        <v>9</v>
      </c>
      <c r="I6" s="41" t="s">
        <v>9</v>
      </c>
      <c r="J6" s="41">
        <v>41268</v>
      </c>
      <c r="K6" s="41">
        <v>41284</v>
      </c>
      <c r="L6" s="41" t="s">
        <v>9</v>
      </c>
      <c r="M6" s="41" t="s">
        <v>9</v>
      </c>
      <c r="N6" s="41">
        <v>41289</v>
      </c>
      <c r="O6" s="41">
        <v>41384</v>
      </c>
      <c r="P6" s="33" t="s">
        <v>150</v>
      </c>
      <c r="Q6" s="132" t="s">
        <v>111</v>
      </c>
    </row>
    <row r="7" spans="1:17" x14ac:dyDescent="0.25">
      <c r="A7" s="100"/>
      <c r="B7" s="101"/>
      <c r="C7" s="102"/>
      <c r="D7" s="33" t="s">
        <v>10</v>
      </c>
      <c r="E7" s="6"/>
      <c r="F7" s="33"/>
      <c r="G7" s="33"/>
      <c r="H7" s="41"/>
      <c r="I7" s="41"/>
      <c r="J7" s="41"/>
      <c r="K7" s="41"/>
      <c r="L7" s="41"/>
      <c r="M7" s="41"/>
      <c r="N7" s="41"/>
      <c r="O7" s="41"/>
      <c r="P7" s="33"/>
      <c r="Q7" s="133"/>
    </row>
    <row r="8" spans="1:17" x14ac:dyDescent="0.25">
      <c r="A8" s="100"/>
      <c r="B8" s="101"/>
      <c r="C8" s="102"/>
      <c r="D8" s="33" t="s">
        <v>11</v>
      </c>
      <c r="E8" s="6"/>
      <c r="F8" s="33"/>
      <c r="G8" s="33"/>
      <c r="H8" s="41"/>
      <c r="I8" s="41"/>
      <c r="J8" s="41"/>
      <c r="K8" s="41"/>
      <c r="L8" s="41"/>
      <c r="M8" s="41"/>
      <c r="N8" s="41"/>
      <c r="O8" s="41"/>
      <c r="P8" s="33"/>
      <c r="Q8" s="134"/>
    </row>
    <row r="9" spans="1:17" x14ac:dyDescent="0.25">
      <c r="A9" s="100">
        <v>2</v>
      </c>
      <c r="B9" s="101" t="s">
        <v>250</v>
      </c>
      <c r="C9" s="102" t="s">
        <v>12</v>
      </c>
      <c r="D9" s="33" t="s">
        <v>6</v>
      </c>
      <c r="E9" s="6">
        <v>0.25</v>
      </c>
      <c r="F9" s="33" t="s">
        <v>20</v>
      </c>
      <c r="G9" s="33" t="s">
        <v>83</v>
      </c>
      <c r="H9" s="41" t="s">
        <v>9</v>
      </c>
      <c r="I9" s="41" t="s">
        <v>9</v>
      </c>
      <c r="J9" s="41">
        <v>41268</v>
      </c>
      <c r="K9" s="41">
        <v>41284</v>
      </c>
      <c r="L9" s="41" t="s">
        <v>9</v>
      </c>
      <c r="M9" s="41" t="s">
        <v>9</v>
      </c>
      <c r="N9" s="41">
        <v>41289</v>
      </c>
      <c r="O9" s="41">
        <v>41384</v>
      </c>
      <c r="P9" s="33" t="s">
        <v>150</v>
      </c>
      <c r="Q9" s="132" t="s">
        <v>111</v>
      </c>
    </row>
    <row r="10" spans="1:17" x14ac:dyDescent="0.25">
      <c r="A10" s="100"/>
      <c r="B10" s="101"/>
      <c r="C10" s="102"/>
      <c r="D10" s="33" t="s">
        <v>10</v>
      </c>
      <c r="E10" s="6"/>
      <c r="F10" s="33"/>
      <c r="G10" s="33"/>
      <c r="H10" s="41"/>
      <c r="I10" s="41"/>
      <c r="J10" s="41"/>
      <c r="K10" s="41"/>
      <c r="L10" s="41"/>
      <c r="M10" s="41"/>
      <c r="N10" s="41"/>
      <c r="O10" s="41"/>
      <c r="P10" s="33"/>
      <c r="Q10" s="133"/>
    </row>
    <row r="11" spans="1:17" x14ac:dyDescent="0.25">
      <c r="A11" s="100"/>
      <c r="B11" s="101"/>
      <c r="C11" s="102"/>
      <c r="D11" s="33" t="s">
        <v>11</v>
      </c>
      <c r="E11" s="6"/>
      <c r="F11" s="33"/>
      <c r="G11" s="33"/>
      <c r="H11" s="41"/>
      <c r="I11" s="41"/>
      <c r="J11" s="41"/>
      <c r="K11" s="41"/>
      <c r="L11" s="41"/>
      <c r="M11" s="41"/>
      <c r="N11" s="41"/>
      <c r="O11" s="41"/>
      <c r="P11" s="33"/>
      <c r="Q11" s="134"/>
    </row>
    <row r="12" spans="1:17" x14ac:dyDescent="0.25">
      <c r="A12" s="100">
        <v>3</v>
      </c>
      <c r="B12" s="101" t="s">
        <v>251</v>
      </c>
      <c r="C12" s="102" t="s">
        <v>12</v>
      </c>
      <c r="D12" s="33" t="s">
        <v>6</v>
      </c>
      <c r="E12" s="6">
        <v>0.55000000000000004</v>
      </c>
      <c r="F12" s="33" t="s">
        <v>20</v>
      </c>
      <c r="G12" s="33" t="s">
        <v>83</v>
      </c>
      <c r="H12" s="41" t="s">
        <v>9</v>
      </c>
      <c r="I12" s="41" t="s">
        <v>9</v>
      </c>
      <c r="J12" s="41">
        <v>41279</v>
      </c>
      <c r="K12" s="41">
        <v>41294</v>
      </c>
      <c r="L12" s="41" t="s">
        <v>9</v>
      </c>
      <c r="M12" s="41" t="s">
        <v>9</v>
      </c>
      <c r="N12" s="41">
        <v>41302</v>
      </c>
      <c r="O12" s="41">
        <v>41361</v>
      </c>
      <c r="P12" s="33" t="s">
        <v>150</v>
      </c>
      <c r="Q12" s="132" t="s">
        <v>111</v>
      </c>
    </row>
    <row r="13" spans="1:17" x14ac:dyDescent="0.25">
      <c r="A13" s="100"/>
      <c r="B13" s="101"/>
      <c r="C13" s="102"/>
      <c r="D13" s="33" t="s">
        <v>10</v>
      </c>
      <c r="E13" s="6"/>
      <c r="F13" s="33"/>
      <c r="G13" s="33"/>
      <c r="H13" s="41"/>
      <c r="I13" s="41"/>
      <c r="J13" s="41"/>
      <c r="K13" s="41"/>
      <c r="L13" s="41"/>
      <c r="M13" s="41"/>
      <c r="N13" s="41"/>
      <c r="O13" s="41"/>
      <c r="P13" s="33"/>
      <c r="Q13" s="133"/>
    </row>
    <row r="14" spans="1:17" x14ac:dyDescent="0.25">
      <c r="A14" s="100"/>
      <c r="B14" s="101"/>
      <c r="C14" s="102"/>
      <c r="D14" s="33" t="s">
        <v>11</v>
      </c>
      <c r="E14" s="6"/>
      <c r="F14" s="33"/>
      <c r="G14" s="33"/>
      <c r="H14" s="41"/>
      <c r="I14" s="41"/>
      <c r="J14" s="41"/>
      <c r="K14" s="41"/>
      <c r="L14" s="41"/>
      <c r="M14" s="41"/>
      <c r="N14" s="41"/>
      <c r="O14" s="41"/>
      <c r="P14" s="33"/>
      <c r="Q14" s="134"/>
    </row>
    <row r="15" spans="1:17" x14ac:dyDescent="0.25">
      <c r="A15" s="100">
        <v>4</v>
      </c>
      <c r="B15" s="101" t="s">
        <v>258</v>
      </c>
      <c r="C15" s="102" t="s">
        <v>12</v>
      </c>
      <c r="D15" s="33" t="s">
        <v>6</v>
      </c>
      <c r="E15" s="6">
        <v>0.2</v>
      </c>
      <c r="F15" s="33" t="s">
        <v>13</v>
      </c>
      <c r="G15" s="33" t="s">
        <v>8</v>
      </c>
      <c r="H15" s="41" t="s">
        <v>9</v>
      </c>
      <c r="I15" s="41" t="s">
        <v>9</v>
      </c>
      <c r="J15" s="41">
        <v>41279</v>
      </c>
      <c r="K15" s="41">
        <v>41294</v>
      </c>
      <c r="L15" s="41" t="s">
        <v>9</v>
      </c>
      <c r="M15" s="41" t="s">
        <v>9</v>
      </c>
      <c r="N15" s="41">
        <v>41304</v>
      </c>
      <c r="O15" s="41">
        <v>41440</v>
      </c>
      <c r="P15" s="33" t="s">
        <v>150</v>
      </c>
      <c r="Q15" s="132" t="s">
        <v>111</v>
      </c>
    </row>
    <row r="16" spans="1:17" x14ac:dyDescent="0.25">
      <c r="A16" s="100"/>
      <c r="B16" s="101"/>
      <c r="C16" s="102"/>
      <c r="D16" s="33" t="s">
        <v>10</v>
      </c>
      <c r="E16" s="69"/>
      <c r="F16" s="33"/>
      <c r="G16" s="33"/>
      <c r="H16" s="41"/>
      <c r="I16" s="41"/>
      <c r="J16" s="41"/>
      <c r="K16" s="41"/>
      <c r="L16" s="41"/>
      <c r="M16" s="41"/>
      <c r="N16" s="41"/>
      <c r="O16" s="41"/>
      <c r="P16" s="33"/>
      <c r="Q16" s="133"/>
    </row>
    <row r="17" spans="1:17" x14ac:dyDescent="0.25">
      <c r="A17" s="100"/>
      <c r="B17" s="101"/>
      <c r="C17" s="102"/>
      <c r="D17" s="33" t="s">
        <v>11</v>
      </c>
      <c r="E17" s="6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33"/>
      <c r="Q17" s="134"/>
    </row>
    <row r="18" spans="1:17" x14ac:dyDescent="0.25">
      <c r="A18" s="4"/>
      <c r="B18" s="4" t="s">
        <v>16</v>
      </c>
      <c r="C18" s="4"/>
      <c r="D18" s="4"/>
      <c r="E18" s="9">
        <f>SUM(E6:E17)</f>
        <v>1.25</v>
      </c>
      <c r="F18" s="33"/>
      <c r="G18" s="33"/>
      <c r="H18" s="41"/>
      <c r="I18" s="33"/>
      <c r="J18" s="33"/>
      <c r="K18" s="33"/>
      <c r="L18" s="41"/>
      <c r="M18" s="33"/>
      <c r="N18" s="33"/>
      <c r="O18" s="33"/>
      <c r="P18" s="33"/>
      <c r="Q18" s="4"/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23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55</v>
      </c>
      <c r="O27" s="8"/>
      <c r="P27" s="8"/>
      <c r="Q27" s="8"/>
    </row>
  </sheetData>
  <mergeCells count="21">
    <mergeCell ref="B9:B11"/>
    <mergeCell ref="C9:C11"/>
    <mergeCell ref="A12:A14"/>
    <mergeCell ref="B12:B14"/>
    <mergeCell ref="C12:C14"/>
    <mergeCell ref="Q6:Q8"/>
    <mergeCell ref="Q9:Q11"/>
    <mergeCell ref="Q12:Q14"/>
    <mergeCell ref="Q15:Q17"/>
    <mergeCell ref="A1:Q1"/>
    <mergeCell ref="A2:H2"/>
    <mergeCell ref="I2:Q2"/>
    <mergeCell ref="A3:H3"/>
    <mergeCell ref="I3:Q3"/>
    <mergeCell ref="A6:A8"/>
    <mergeCell ref="B6:B8"/>
    <mergeCell ref="C6:C8"/>
    <mergeCell ref="A15:A17"/>
    <mergeCell ref="B15:B17"/>
    <mergeCell ref="C15:C17"/>
    <mergeCell ref="A9:A11"/>
  </mergeCells>
  <pageMargins left="0.2" right="0.32" top="0.9" bottom="1.41" header="0.3" footer="0.91"/>
  <pageSetup orientation="landscape" horizontalDpi="0" verticalDpi="0" r:id="rId1"/>
  <headerFooter>
    <oddHeader>&amp;CTribhuvan University
Second Higher Education Project Implementation Office
Kirtipur</oddHeader>
    <oddFooter>&amp;LOfficer 
procurement&amp;CChief 
Procurement&amp;RCoordinator</oddFooter>
  </headerFooter>
  <ignoredErrors>
    <ignoredError sqref="E18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8.75" x14ac:dyDescent="0.3"/>
  <cols>
    <col min="1" max="1" width="5" style="10" customWidth="1"/>
    <col min="2" max="2" width="46.5703125" style="10" customWidth="1"/>
    <col min="3" max="3" width="13.42578125" style="10" customWidth="1"/>
    <col min="4" max="4" width="9.140625" style="10"/>
    <col min="5" max="5" width="11.140625" style="10" customWidth="1"/>
    <col min="6" max="6" width="17.5703125" style="10" customWidth="1"/>
    <col min="7" max="7" width="14.28515625" style="10" customWidth="1"/>
    <col min="8" max="16384" width="9.140625" style="10"/>
  </cols>
  <sheetData>
    <row r="1" spans="1:7" x14ac:dyDescent="0.3">
      <c r="A1" s="168" t="s">
        <v>276</v>
      </c>
      <c r="B1" s="168"/>
      <c r="C1" s="168"/>
      <c r="D1" s="168"/>
      <c r="E1" s="168"/>
      <c r="F1" s="168"/>
      <c r="G1" s="168"/>
    </row>
    <row r="2" spans="1:7" x14ac:dyDescent="0.3">
      <c r="A2" s="169" t="s">
        <v>35</v>
      </c>
      <c r="B2" s="170" t="s">
        <v>36</v>
      </c>
      <c r="C2" s="169" t="s">
        <v>37</v>
      </c>
      <c r="D2" s="169"/>
      <c r="E2" s="169"/>
      <c r="F2" s="169"/>
      <c r="G2" s="18" t="s">
        <v>19</v>
      </c>
    </row>
    <row r="3" spans="1:7" ht="39" customHeight="1" x14ac:dyDescent="0.3">
      <c r="A3" s="169"/>
      <c r="B3" s="171"/>
      <c r="C3" s="19" t="s">
        <v>38</v>
      </c>
      <c r="D3" s="19" t="s">
        <v>39</v>
      </c>
      <c r="E3" s="19" t="s">
        <v>40</v>
      </c>
      <c r="F3" s="19" t="s">
        <v>41</v>
      </c>
      <c r="G3" s="18"/>
    </row>
    <row r="4" spans="1:7" x14ac:dyDescent="0.3">
      <c r="A4" s="18">
        <v>1</v>
      </c>
      <c r="B4" s="20" t="s">
        <v>42</v>
      </c>
      <c r="C4" s="21">
        <f>'Mahendra Ilam Goods'!E24</f>
        <v>9.3000000000000007</v>
      </c>
      <c r="D4" s="21">
        <f>'Mahendra Ilam Works'!E15</f>
        <v>18.079999999999998</v>
      </c>
      <c r="E4" s="21">
        <f>'Ilam Consulting Service'!E12</f>
        <v>5</v>
      </c>
      <c r="F4" s="21">
        <v>0</v>
      </c>
      <c r="G4" s="21">
        <f t="shared" ref="G4:G13" si="0">C4+D4+E4</f>
        <v>32.379999999999995</v>
      </c>
    </row>
    <row r="5" spans="1:7" x14ac:dyDescent="0.3">
      <c r="A5" s="18">
        <v>2</v>
      </c>
      <c r="B5" s="20" t="s">
        <v>48</v>
      </c>
      <c r="C5" s="21">
        <f>'Nepal Gung Goods'!E15</f>
        <v>2.6</v>
      </c>
      <c r="D5" s="21">
        <f>'Nepal Gung Works'!E33</f>
        <v>26.609999999999996</v>
      </c>
      <c r="E5" s="21"/>
      <c r="F5" s="21">
        <v>0</v>
      </c>
      <c r="G5" s="21">
        <f t="shared" ref="G5:G12" si="1">C5+D5+E5</f>
        <v>29.209999999999997</v>
      </c>
    </row>
    <row r="6" spans="1:7" x14ac:dyDescent="0.3">
      <c r="A6" s="18">
        <v>3</v>
      </c>
      <c r="B6" s="20" t="s">
        <v>47</v>
      </c>
      <c r="C6" s="21">
        <f>'Mechi Goods'!E27</f>
        <v>6.8500000000000005</v>
      </c>
      <c r="D6" s="21">
        <f>'Mechi Works'!E27</f>
        <v>7.9450000000000003</v>
      </c>
      <c r="E6" s="21">
        <f>'Mechi Consulting Service'!E9</f>
        <v>1.37</v>
      </c>
      <c r="F6" s="21">
        <v>0</v>
      </c>
      <c r="G6" s="21">
        <f t="shared" si="1"/>
        <v>16.165000000000003</v>
      </c>
    </row>
    <row r="7" spans="1:7" x14ac:dyDescent="0.3">
      <c r="A7" s="18">
        <v>4</v>
      </c>
      <c r="B7" s="20" t="s">
        <v>45</v>
      </c>
      <c r="C7" s="21">
        <f>'Siddhnath Goods'!E30</f>
        <v>2.9499999999999993</v>
      </c>
      <c r="D7" s="21">
        <f>'Siddhanath Works'!E33</f>
        <v>7.45</v>
      </c>
      <c r="E7" s="21">
        <f>'siddha nath Consulting service'!E9</f>
        <v>0.15</v>
      </c>
      <c r="F7" s="21">
        <v>0</v>
      </c>
      <c r="G7" s="21">
        <f t="shared" si="1"/>
        <v>10.549999999999999</v>
      </c>
    </row>
    <row r="8" spans="1:7" x14ac:dyDescent="0.3">
      <c r="A8" s="18">
        <v>5</v>
      </c>
      <c r="B8" s="20" t="s">
        <v>49</v>
      </c>
      <c r="C8" s="21">
        <f>'Dhankuta goods'!E12</f>
        <v>1.1299999999999999</v>
      </c>
      <c r="D8" s="21">
        <f>'Dhankuta Works'!E36</f>
        <v>13.190000000000001</v>
      </c>
      <c r="E8" s="21">
        <f>'dhankuta consulting servies'!E12</f>
        <v>1.27</v>
      </c>
      <c r="F8" s="21">
        <v>0</v>
      </c>
      <c r="G8" s="21">
        <f t="shared" si="1"/>
        <v>15.59</v>
      </c>
    </row>
    <row r="9" spans="1:7" x14ac:dyDescent="0.3">
      <c r="A9" s="18">
        <v>6</v>
      </c>
      <c r="B9" s="20" t="s">
        <v>43</v>
      </c>
      <c r="C9" s="21">
        <v>0</v>
      </c>
      <c r="D9" s="21">
        <f>'Bhairahawa works  '!E12</f>
        <v>27.72</v>
      </c>
      <c r="E9" s="21"/>
      <c r="F9" s="21">
        <v>0</v>
      </c>
      <c r="G9" s="21">
        <f t="shared" si="1"/>
        <v>27.72</v>
      </c>
    </row>
    <row r="10" spans="1:7" x14ac:dyDescent="0.3">
      <c r="A10" s="18">
        <v>7</v>
      </c>
      <c r="B10" s="20" t="s">
        <v>44</v>
      </c>
      <c r="C10" s="21">
        <f>'Padmakanya Goods'!E18</f>
        <v>7.61</v>
      </c>
      <c r="D10" s="21">
        <f>'Padmakanya Works'!E12</f>
        <v>18.37</v>
      </c>
      <c r="E10" s="21"/>
      <c r="F10" s="21">
        <v>0</v>
      </c>
      <c r="G10" s="21">
        <f t="shared" si="1"/>
        <v>25.98</v>
      </c>
    </row>
    <row r="11" spans="1:7" x14ac:dyDescent="0.3">
      <c r="A11" s="18">
        <v>8</v>
      </c>
      <c r="B11" s="20" t="s">
        <v>46</v>
      </c>
      <c r="C11" s="21">
        <f>'Trichandra Goods'!E15</f>
        <v>7.3000000000000007</v>
      </c>
      <c r="D11" s="21">
        <f>'Trichandra Works'!E12</f>
        <v>23.1</v>
      </c>
      <c r="E11" s="21"/>
      <c r="F11" s="21">
        <v>0</v>
      </c>
      <c r="G11" s="21">
        <f t="shared" si="1"/>
        <v>30.400000000000002</v>
      </c>
    </row>
    <row r="12" spans="1:7" x14ac:dyDescent="0.3">
      <c r="A12" s="18">
        <v>9</v>
      </c>
      <c r="B12" s="24" t="s">
        <v>57</v>
      </c>
      <c r="C12" s="21">
        <f>'Palpa Goods'!E15</f>
        <v>3.0999999999999996</v>
      </c>
      <c r="D12" s="21">
        <f>'Palpa Works'!E12</f>
        <v>17.899999999999999</v>
      </c>
      <c r="E12" s="21"/>
      <c r="F12" s="21">
        <v>0</v>
      </c>
      <c r="G12" s="21">
        <f t="shared" si="1"/>
        <v>21</v>
      </c>
    </row>
    <row r="13" spans="1:7" x14ac:dyDescent="0.3">
      <c r="A13" s="18">
        <v>10</v>
      </c>
      <c r="B13" s="24" t="s">
        <v>90</v>
      </c>
      <c r="C13" s="21">
        <f>'Central Tech Goods'!E27</f>
        <v>29.3</v>
      </c>
      <c r="D13" s="21">
        <f>'Central Technology Works'!E51</f>
        <v>183.97</v>
      </c>
      <c r="E13" s="21"/>
      <c r="F13" s="21">
        <v>0</v>
      </c>
      <c r="G13" s="21">
        <f t="shared" si="0"/>
        <v>213.27</v>
      </c>
    </row>
    <row r="14" spans="1:7" x14ac:dyDescent="0.3">
      <c r="A14" s="18">
        <v>11</v>
      </c>
      <c r="B14" s="24" t="s">
        <v>56</v>
      </c>
      <c r="C14" s="21">
        <f>'mahendra Goods'!E21</f>
        <v>1.9699999999999998</v>
      </c>
      <c r="D14" s="21">
        <f>'Mahendra Works'!E18</f>
        <v>1.25</v>
      </c>
      <c r="E14" s="21"/>
      <c r="F14" s="21">
        <v>0</v>
      </c>
      <c r="G14" s="21">
        <f>C14+D14+E14</f>
        <v>3.2199999999999998</v>
      </c>
    </row>
    <row r="15" spans="1:7" x14ac:dyDescent="0.3">
      <c r="A15" s="10">
        <v>12</v>
      </c>
      <c r="B15" s="89" t="s">
        <v>275</v>
      </c>
      <c r="D15" s="89">
        <v>2.61</v>
      </c>
      <c r="F15" s="21">
        <v>0</v>
      </c>
      <c r="G15" s="89">
        <v>2.61</v>
      </c>
    </row>
    <row r="16" spans="1:7" x14ac:dyDescent="0.3">
      <c r="A16" s="172" t="s">
        <v>19</v>
      </c>
      <c r="B16" s="173"/>
      <c r="C16" s="21">
        <f>SUM(C4:C15)</f>
        <v>72.11</v>
      </c>
      <c r="D16" s="21">
        <f>SUM(D4:D15)</f>
        <v>348.19500000000005</v>
      </c>
      <c r="E16" s="21">
        <f>SUM(E4:E15)</f>
        <v>7.7900000000000009</v>
      </c>
      <c r="F16" s="21"/>
      <c r="G16" s="21">
        <f>SUM(G4:G15)</f>
        <v>428.09500000000003</v>
      </c>
    </row>
  </sheetData>
  <mergeCells count="5">
    <mergeCell ref="A1:G1"/>
    <mergeCell ref="A2:A3"/>
    <mergeCell ref="B2:B3"/>
    <mergeCell ref="C2:F2"/>
    <mergeCell ref="A16:B16"/>
  </mergeCells>
  <pageMargins left="0.7" right="0.7" top="2.27" bottom="1.78" header="0.66" footer="1.35"/>
  <pageSetup orientation="landscape" horizontalDpi="300" verticalDpi="300" r:id="rId1"/>
  <headerFooter>
    <oddHeader>&amp;C&amp;16Tribhuvan University
Second Higher Education Project Implementation Office
Kirtipur
Volume-2</oddHeader>
    <oddFooter>&amp;LOfficer
Procurement&amp;CChief
Procurement&amp;RCoordinator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H20" sqref="H20"/>
    </sheetView>
  </sheetViews>
  <sheetFormatPr defaultRowHeight="15" x14ac:dyDescent="0.25"/>
  <cols>
    <col min="1" max="1" width="29.42578125" customWidth="1"/>
    <col min="2" max="2" width="43.7109375" customWidth="1"/>
  </cols>
  <sheetData>
    <row r="1" spans="1:2" ht="18.75" x14ac:dyDescent="0.3">
      <c r="A1" s="174" t="s">
        <v>58</v>
      </c>
      <c r="B1" s="174"/>
    </row>
    <row r="2" spans="1:2" x14ac:dyDescent="0.25">
      <c r="A2" s="25" t="s">
        <v>11</v>
      </c>
      <c r="B2" t="s">
        <v>59</v>
      </c>
    </row>
    <row r="3" spans="1:2" x14ac:dyDescent="0.25">
      <c r="A3" s="25" t="s">
        <v>60</v>
      </c>
      <c r="B3" t="s">
        <v>61</v>
      </c>
    </row>
    <row r="4" spans="1:2" x14ac:dyDescent="0.25">
      <c r="A4" s="25" t="s">
        <v>62</v>
      </c>
      <c r="B4" t="s">
        <v>38</v>
      </c>
    </row>
    <row r="5" spans="1:2" x14ac:dyDescent="0.25">
      <c r="A5" s="25" t="s">
        <v>8</v>
      </c>
      <c r="B5" t="s">
        <v>63</v>
      </c>
    </row>
    <row r="6" spans="1:2" x14ac:dyDescent="0.25">
      <c r="A6" s="25" t="s">
        <v>64</v>
      </c>
      <c r="B6" t="s">
        <v>65</v>
      </c>
    </row>
    <row r="7" spans="1:2" x14ac:dyDescent="0.25">
      <c r="A7" s="25" t="s">
        <v>9</v>
      </c>
      <c r="B7" t="s">
        <v>66</v>
      </c>
    </row>
    <row r="8" spans="1:2" x14ac:dyDescent="0.25">
      <c r="A8" s="25" t="s">
        <v>7</v>
      </c>
      <c r="B8" t="s">
        <v>67</v>
      </c>
    </row>
    <row r="9" spans="1:2" x14ac:dyDescent="0.25">
      <c r="A9" s="25" t="s">
        <v>68</v>
      </c>
      <c r="B9" t="s">
        <v>69</v>
      </c>
    </row>
    <row r="10" spans="1:2" x14ac:dyDescent="0.25">
      <c r="A10" s="25" t="s">
        <v>70</v>
      </c>
      <c r="B10" t="s">
        <v>71</v>
      </c>
    </row>
    <row r="11" spans="1:2" x14ac:dyDescent="0.25">
      <c r="A11" s="25" t="s">
        <v>18</v>
      </c>
      <c r="B11" t="s">
        <v>72</v>
      </c>
    </row>
    <row r="12" spans="1:2" x14ac:dyDescent="0.25">
      <c r="A12" s="25" t="s">
        <v>73</v>
      </c>
      <c r="B12" t="s">
        <v>74</v>
      </c>
    </row>
    <row r="13" spans="1:2" x14ac:dyDescent="0.25">
      <c r="A13" s="25" t="s">
        <v>10</v>
      </c>
      <c r="B13" t="s">
        <v>75</v>
      </c>
    </row>
    <row r="14" spans="1:2" x14ac:dyDescent="0.25">
      <c r="A14" s="25" t="s">
        <v>76</v>
      </c>
      <c r="B14" t="s">
        <v>77</v>
      </c>
    </row>
    <row r="15" spans="1:2" x14ac:dyDescent="0.25">
      <c r="A15" s="25" t="s">
        <v>78</v>
      </c>
      <c r="B15" t="s">
        <v>20</v>
      </c>
    </row>
    <row r="16" spans="1:2" x14ac:dyDescent="0.25">
      <c r="A16" s="25" t="s">
        <v>13</v>
      </c>
      <c r="B16" t="s">
        <v>79</v>
      </c>
    </row>
    <row r="17" spans="1:2" x14ac:dyDescent="0.25">
      <c r="A17" s="25" t="s">
        <v>80</v>
      </c>
      <c r="B17" t="s">
        <v>81</v>
      </c>
    </row>
    <row r="18" spans="1:2" x14ac:dyDescent="0.25">
      <c r="A18" s="25" t="s">
        <v>82</v>
      </c>
      <c r="B18" t="s">
        <v>39</v>
      </c>
    </row>
    <row r="19" spans="1:2" x14ac:dyDescent="0.25">
      <c r="A19" s="25" t="s">
        <v>83</v>
      </c>
      <c r="B19" t="s">
        <v>84</v>
      </c>
    </row>
    <row r="20" spans="1:2" x14ac:dyDescent="0.25">
      <c r="A20" s="25" t="s">
        <v>15</v>
      </c>
      <c r="B20" t="s">
        <v>85</v>
      </c>
    </row>
    <row r="21" spans="1:2" x14ac:dyDescent="0.25">
      <c r="A21" s="25" t="s">
        <v>22</v>
      </c>
      <c r="B21" t="s">
        <v>86</v>
      </c>
    </row>
    <row r="22" spans="1:2" x14ac:dyDescent="0.25">
      <c r="A22" s="25" t="s">
        <v>92</v>
      </c>
      <c r="B22" t="s">
        <v>87</v>
      </c>
    </row>
    <row r="23" spans="1:2" x14ac:dyDescent="0.25">
      <c r="A23" s="25" t="s">
        <v>88</v>
      </c>
      <c r="B23" t="s">
        <v>89</v>
      </c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Q16" sqref="Q16"/>
    </sheetView>
  </sheetViews>
  <sheetFormatPr defaultRowHeight="15" x14ac:dyDescent="0.25"/>
  <sheetData>
    <row r="1" spans="1:17" ht="18.75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95" t="s">
        <v>25</v>
      </c>
      <c r="J2" s="96"/>
      <c r="K2" s="96"/>
      <c r="L2" s="96"/>
      <c r="M2" s="96"/>
      <c r="N2" s="96"/>
      <c r="O2" s="96"/>
      <c r="P2" s="96"/>
      <c r="Q2" s="97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273</v>
      </c>
      <c r="J3" s="99"/>
      <c r="K3" s="99"/>
      <c r="L3" s="99"/>
      <c r="M3" s="99"/>
      <c r="N3" s="99"/>
      <c r="O3" s="99"/>
      <c r="P3" s="99"/>
      <c r="Q3" s="99"/>
    </row>
    <row r="4" spans="1:17" ht="96.75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00">
        <v>1</v>
      </c>
      <c r="B6" s="101" t="s">
        <v>274</v>
      </c>
      <c r="C6" s="102" t="s">
        <v>12</v>
      </c>
      <c r="D6" s="88" t="s">
        <v>6</v>
      </c>
      <c r="E6" s="6">
        <v>2.61</v>
      </c>
      <c r="F6" s="88" t="s">
        <v>7</v>
      </c>
      <c r="G6" s="88" t="s">
        <v>83</v>
      </c>
      <c r="H6" s="41" t="s">
        <v>9</v>
      </c>
      <c r="I6" s="41" t="s">
        <v>9</v>
      </c>
      <c r="J6" s="41">
        <v>41279</v>
      </c>
      <c r="K6" s="41">
        <v>41284</v>
      </c>
      <c r="L6" s="41" t="s">
        <v>9</v>
      </c>
      <c r="M6" s="41" t="s">
        <v>9</v>
      </c>
      <c r="N6" s="41">
        <v>41289</v>
      </c>
      <c r="O6" s="41">
        <v>41384</v>
      </c>
      <c r="P6" s="88" t="s">
        <v>150</v>
      </c>
      <c r="Q6" s="1" t="s">
        <v>111</v>
      </c>
    </row>
    <row r="7" spans="1:17" x14ac:dyDescent="0.25">
      <c r="A7" s="100"/>
      <c r="B7" s="101"/>
      <c r="C7" s="102"/>
      <c r="D7" s="88" t="s">
        <v>10</v>
      </c>
      <c r="E7" s="6"/>
      <c r="F7" s="88"/>
      <c r="G7" s="88"/>
      <c r="H7" s="41"/>
      <c r="I7" s="41"/>
      <c r="J7" s="41"/>
      <c r="K7" s="41"/>
      <c r="L7" s="41"/>
      <c r="M7" s="41"/>
      <c r="N7" s="41"/>
      <c r="O7" s="41"/>
      <c r="P7" s="88"/>
      <c r="Q7" s="1"/>
    </row>
    <row r="8" spans="1:17" x14ac:dyDescent="0.25">
      <c r="A8" s="100"/>
      <c r="B8" s="101"/>
      <c r="C8" s="102"/>
      <c r="D8" s="88" t="s">
        <v>11</v>
      </c>
      <c r="E8" s="6"/>
      <c r="F8" s="88"/>
      <c r="G8" s="88"/>
      <c r="H8" s="41"/>
      <c r="I8" s="41"/>
      <c r="J8" s="41"/>
      <c r="K8" s="41"/>
      <c r="L8" s="41"/>
      <c r="M8" s="41"/>
      <c r="N8" s="41"/>
      <c r="O8" s="41"/>
      <c r="P8" s="88"/>
      <c r="Q8" s="1"/>
    </row>
    <row r="9" spans="1:17" x14ac:dyDescent="0.25">
      <c r="A9" s="4"/>
      <c r="B9" s="4" t="s">
        <v>16</v>
      </c>
      <c r="C9" s="4"/>
      <c r="D9" s="4"/>
      <c r="E9" s="9">
        <f>SUM(E6:E8)</f>
        <v>2.61</v>
      </c>
      <c r="F9" s="88"/>
      <c r="G9" s="88"/>
      <c r="H9" s="41"/>
      <c r="I9" s="88"/>
      <c r="J9" s="88"/>
      <c r="K9" s="88"/>
      <c r="L9" s="41"/>
      <c r="M9" s="88"/>
      <c r="N9" s="88"/>
      <c r="O9" s="88"/>
      <c r="P9" s="88"/>
      <c r="Q9" s="4"/>
    </row>
  </sheetData>
  <mergeCells count="8">
    <mergeCell ref="A6:A8"/>
    <mergeCell ref="B6:B8"/>
    <mergeCell ref="C6:C8"/>
    <mergeCell ref="A1:Q1"/>
    <mergeCell ref="A2:H2"/>
    <mergeCell ref="I2:Q2"/>
    <mergeCell ref="A3:H3"/>
    <mergeCell ref="I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R14" sqref="R14"/>
    </sheetView>
  </sheetViews>
  <sheetFormatPr defaultRowHeight="15" x14ac:dyDescent="0.25"/>
  <cols>
    <col min="1" max="1" width="3.28515625" style="11" customWidth="1"/>
    <col min="2" max="2" width="19.85546875" style="11" customWidth="1"/>
    <col min="3" max="3" width="4" style="11" bestFit="1" customWidth="1"/>
    <col min="4" max="4" width="3.7109375" style="11" bestFit="1" customWidth="1"/>
    <col min="5" max="5" width="6" style="11" customWidth="1"/>
    <col min="6" max="6" width="5.7109375" style="11" customWidth="1"/>
    <col min="7" max="7" width="6.5703125" style="11" bestFit="1" customWidth="1"/>
    <col min="8" max="8" width="8.85546875" style="11" customWidth="1"/>
    <col min="9" max="10" width="9" style="11" customWidth="1"/>
    <col min="11" max="11" width="9.140625" style="11" customWidth="1"/>
    <col min="12" max="12" width="9.140625" style="11"/>
    <col min="13" max="13" width="9" style="11" customWidth="1"/>
    <col min="14" max="15" width="9.140625" style="11" customWidth="1"/>
    <col min="16" max="16" width="6.5703125" style="11" bestFit="1" customWidth="1"/>
    <col min="17" max="17" width="11.42578125" style="11" customWidth="1"/>
    <col min="18" max="16384" width="9.140625" style="11"/>
  </cols>
  <sheetData>
    <row r="1" spans="1:17" ht="18.75" x14ac:dyDescent="0.25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6" t="s">
        <v>25</v>
      </c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7" t="s">
        <v>24</v>
      </c>
      <c r="B3" s="127"/>
      <c r="C3" s="127"/>
      <c r="D3" s="127"/>
      <c r="E3" s="127"/>
      <c r="F3" s="127"/>
      <c r="G3" s="127"/>
      <c r="H3" s="127"/>
      <c r="I3" s="99" t="s">
        <v>110</v>
      </c>
      <c r="J3" s="99"/>
      <c r="K3" s="99"/>
      <c r="L3" s="99"/>
      <c r="M3" s="99"/>
      <c r="N3" s="99"/>
      <c r="O3" s="99"/>
      <c r="P3" s="99"/>
      <c r="Q3" s="99"/>
    </row>
    <row r="4" spans="1:17" s="22" customFormat="1" ht="94.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16">
        <v>1</v>
      </c>
      <c r="B6" s="116" t="s">
        <v>27</v>
      </c>
      <c r="C6" s="117" t="s">
        <v>12</v>
      </c>
      <c r="D6" s="29" t="s">
        <v>6</v>
      </c>
      <c r="E6" s="17">
        <v>7.2</v>
      </c>
      <c r="F6" s="29" t="s">
        <v>7</v>
      </c>
      <c r="G6" s="29" t="s">
        <v>8</v>
      </c>
      <c r="H6" s="46" t="s">
        <v>9</v>
      </c>
      <c r="I6" s="46" t="s">
        <v>9</v>
      </c>
      <c r="J6" s="46">
        <v>40612</v>
      </c>
      <c r="K6" s="46">
        <v>40643</v>
      </c>
      <c r="L6" s="47" t="s">
        <v>9</v>
      </c>
      <c r="M6" s="47" t="s">
        <v>9</v>
      </c>
      <c r="N6" s="46">
        <v>40668</v>
      </c>
      <c r="O6" s="46">
        <v>41035</v>
      </c>
      <c r="P6" s="29" t="s">
        <v>150</v>
      </c>
      <c r="Q6" s="121" t="s">
        <v>14</v>
      </c>
    </row>
    <row r="7" spans="1:17" x14ac:dyDescent="0.25">
      <c r="A7" s="116"/>
      <c r="B7" s="116"/>
      <c r="C7" s="117"/>
      <c r="D7" s="29" t="s">
        <v>10</v>
      </c>
      <c r="E7" s="17"/>
      <c r="F7" s="29"/>
      <c r="G7" s="29"/>
      <c r="H7" s="46"/>
      <c r="I7" s="46"/>
      <c r="J7" s="46"/>
      <c r="K7" s="46"/>
      <c r="L7" s="46"/>
      <c r="M7" s="46"/>
      <c r="N7" s="46"/>
      <c r="O7" s="46"/>
      <c r="P7" s="29"/>
      <c r="Q7" s="122"/>
    </row>
    <row r="8" spans="1:17" x14ac:dyDescent="0.25">
      <c r="A8" s="116"/>
      <c r="B8" s="116"/>
      <c r="C8" s="117"/>
      <c r="D8" s="29" t="s">
        <v>11</v>
      </c>
      <c r="E8" s="17"/>
      <c r="F8" s="29"/>
      <c r="G8" s="29"/>
      <c r="H8" s="46"/>
      <c r="I8" s="46"/>
      <c r="J8" s="46"/>
      <c r="K8" s="46"/>
      <c r="L8" s="46"/>
      <c r="M8" s="46"/>
      <c r="N8" s="46"/>
      <c r="O8" s="46"/>
      <c r="P8" s="29"/>
      <c r="Q8" s="123"/>
    </row>
    <row r="9" spans="1:17" x14ac:dyDescent="0.25">
      <c r="A9" s="116">
        <v>2</v>
      </c>
      <c r="B9" s="116" t="s">
        <v>154</v>
      </c>
      <c r="C9" s="117" t="s">
        <v>12</v>
      </c>
      <c r="D9" s="29" t="s">
        <v>6</v>
      </c>
      <c r="E9" s="17">
        <v>0.38</v>
      </c>
      <c r="F9" s="29" t="s">
        <v>13</v>
      </c>
      <c r="G9" s="29" t="s">
        <v>8</v>
      </c>
      <c r="H9" s="46" t="s">
        <v>9</v>
      </c>
      <c r="I9" s="46" t="s">
        <v>9</v>
      </c>
      <c r="J9" s="46">
        <v>40679</v>
      </c>
      <c r="K9" s="46">
        <v>40694</v>
      </c>
      <c r="L9" s="47" t="s">
        <v>9</v>
      </c>
      <c r="M9" s="47" t="s">
        <v>9</v>
      </c>
      <c r="N9" s="46">
        <v>40701</v>
      </c>
      <c r="O9" s="46">
        <v>41106</v>
      </c>
      <c r="P9" s="29" t="s">
        <v>150</v>
      </c>
      <c r="Q9" s="121" t="s">
        <v>14</v>
      </c>
    </row>
    <row r="10" spans="1:17" x14ac:dyDescent="0.25">
      <c r="A10" s="116"/>
      <c r="B10" s="116"/>
      <c r="C10" s="117"/>
      <c r="D10" s="29" t="s">
        <v>10</v>
      </c>
      <c r="E10" s="17"/>
      <c r="F10" s="29"/>
      <c r="G10" s="29"/>
      <c r="H10" s="46"/>
      <c r="I10" s="46"/>
      <c r="J10" s="46"/>
      <c r="K10" s="46"/>
      <c r="L10" s="46"/>
      <c r="M10" s="46"/>
      <c r="N10" s="46"/>
      <c r="O10" s="46"/>
      <c r="P10" s="29"/>
      <c r="Q10" s="122"/>
    </row>
    <row r="11" spans="1:17" x14ac:dyDescent="0.25">
      <c r="A11" s="116"/>
      <c r="B11" s="116"/>
      <c r="C11" s="117"/>
      <c r="D11" s="29" t="s">
        <v>11</v>
      </c>
      <c r="E11" s="17"/>
      <c r="F11" s="29"/>
      <c r="G11" s="29"/>
      <c r="H11" s="46"/>
      <c r="I11" s="46"/>
      <c r="J11" s="46"/>
      <c r="K11" s="46"/>
      <c r="L11" s="46"/>
      <c r="M11" s="46"/>
      <c r="N11" s="46"/>
      <c r="O11" s="46"/>
      <c r="P11" s="29"/>
      <c r="Q11" s="123"/>
    </row>
    <row r="12" spans="1:17" x14ac:dyDescent="0.25">
      <c r="A12" s="116">
        <v>3</v>
      </c>
      <c r="B12" s="116" t="s">
        <v>155</v>
      </c>
      <c r="C12" s="117" t="s">
        <v>12</v>
      </c>
      <c r="D12" s="29" t="s">
        <v>6</v>
      </c>
      <c r="E12" s="17">
        <v>10.5</v>
      </c>
      <c r="F12" s="29" t="s">
        <v>7</v>
      </c>
      <c r="G12" s="29" t="s">
        <v>8</v>
      </c>
      <c r="H12" s="46" t="s">
        <v>9</v>
      </c>
      <c r="I12" s="46" t="s">
        <v>9</v>
      </c>
      <c r="J12" s="46">
        <v>41206</v>
      </c>
      <c r="K12" s="46">
        <v>41237</v>
      </c>
      <c r="L12" s="47" t="s">
        <v>9</v>
      </c>
      <c r="M12" s="46" t="s">
        <v>9</v>
      </c>
      <c r="N12" s="46">
        <v>41264</v>
      </c>
      <c r="O12" s="46">
        <v>41557</v>
      </c>
      <c r="P12" s="29" t="s">
        <v>150</v>
      </c>
      <c r="Q12" s="121" t="s">
        <v>111</v>
      </c>
    </row>
    <row r="13" spans="1:17" x14ac:dyDescent="0.25">
      <c r="A13" s="116"/>
      <c r="B13" s="116"/>
      <c r="C13" s="117"/>
      <c r="D13" s="29" t="s">
        <v>10</v>
      </c>
      <c r="E13" s="17"/>
      <c r="F13" s="29"/>
      <c r="G13" s="29"/>
      <c r="H13" s="46"/>
      <c r="I13" s="46"/>
      <c r="J13" s="46"/>
      <c r="K13" s="46"/>
      <c r="L13" s="46"/>
      <c r="M13" s="46"/>
      <c r="N13" s="46"/>
      <c r="O13" s="46"/>
      <c r="P13" s="29"/>
      <c r="Q13" s="122"/>
    </row>
    <row r="14" spans="1:17" x14ac:dyDescent="0.25">
      <c r="A14" s="116"/>
      <c r="B14" s="116"/>
      <c r="C14" s="117"/>
      <c r="D14" s="29" t="s">
        <v>11</v>
      </c>
      <c r="E14" s="17"/>
      <c r="F14" s="29"/>
      <c r="G14" s="29"/>
      <c r="H14" s="46"/>
      <c r="I14" s="46"/>
      <c r="J14" s="46"/>
      <c r="K14" s="46"/>
      <c r="L14" s="46"/>
      <c r="M14" s="46"/>
      <c r="N14" s="46"/>
      <c r="O14" s="46"/>
      <c r="P14" s="29"/>
      <c r="Q14" s="123"/>
    </row>
    <row r="15" spans="1:17" x14ac:dyDescent="0.25">
      <c r="A15" s="14"/>
      <c r="B15" s="14" t="s">
        <v>16</v>
      </c>
      <c r="C15" s="14"/>
      <c r="D15" s="14"/>
      <c r="E15" s="49">
        <f>SUM(E6:E14)</f>
        <v>18.079999999999998</v>
      </c>
      <c r="F15" s="48"/>
      <c r="G15" s="48"/>
      <c r="H15" s="46"/>
      <c r="I15" s="48"/>
      <c r="J15" s="48"/>
      <c r="K15" s="48"/>
      <c r="L15" s="47"/>
      <c r="M15" s="48"/>
      <c r="N15" s="48"/>
      <c r="O15" s="48"/>
      <c r="P15" s="48"/>
      <c r="Q15" s="14"/>
    </row>
    <row r="16" spans="1:17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17">
    <mergeCell ref="A1:Q1"/>
    <mergeCell ref="A2:H2"/>
    <mergeCell ref="I2:Q2"/>
    <mergeCell ref="A3:H3"/>
    <mergeCell ref="I3:Q3"/>
    <mergeCell ref="Q9:Q11"/>
    <mergeCell ref="Q12:Q14"/>
    <mergeCell ref="A6:A8"/>
    <mergeCell ref="B6:B8"/>
    <mergeCell ref="C6:C8"/>
    <mergeCell ref="Q6:Q8"/>
    <mergeCell ref="A12:A14"/>
    <mergeCell ref="B12:B14"/>
    <mergeCell ref="C12:C14"/>
    <mergeCell ref="A9:A11"/>
    <mergeCell ref="B9:B11"/>
    <mergeCell ref="C9:C11"/>
  </mergeCells>
  <pageMargins left="0.38" right="0.22" top="0.98" bottom="2.36" header="0.3" footer="1.76"/>
  <pageSetup paperSize="9" orientation="landscape" horizontalDpi="300" verticalDpi="300" r:id="rId1"/>
  <headerFooter>
    <oddHeader>&amp;CTribhuvan University
Second Higher Education Project Implementation Office 
Kirtipur</oddHeader>
    <oddFooter>&amp;LOfficer
Procurement&amp;CChief 
Procurement&amp;RCoordinator</oddFooter>
  </headerFooter>
  <ignoredErrors>
    <ignoredError sqref="E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R10" sqref="R10"/>
    </sheetView>
  </sheetViews>
  <sheetFormatPr defaultRowHeight="15" x14ac:dyDescent="0.25"/>
  <cols>
    <col min="1" max="1" width="3.28515625" customWidth="1"/>
    <col min="2" max="2" width="19.5703125" customWidth="1"/>
    <col min="3" max="3" width="4" bestFit="1" customWidth="1"/>
    <col min="4" max="4" width="3.7109375" bestFit="1" customWidth="1"/>
    <col min="5" max="5" width="5.5703125" customWidth="1"/>
    <col min="6" max="7" width="6.5703125" bestFit="1" customWidth="1"/>
    <col min="8" max="8" width="8.85546875" customWidth="1"/>
    <col min="9" max="10" width="9" customWidth="1"/>
    <col min="11" max="11" width="9.140625" customWidth="1"/>
    <col min="12" max="12" width="8.42578125" customWidth="1"/>
    <col min="13" max="13" width="6.85546875" customWidth="1"/>
    <col min="14" max="15" width="9.140625" customWidth="1"/>
    <col min="16" max="16" width="6.5703125" bestFit="1" customWidth="1"/>
    <col min="17" max="17" width="8.28515625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25</v>
      </c>
      <c r="J2" s="128"/>
      <c r="K2" s="128"/>
      <c r="L2" s="128"/>
      <c r="M2" s="128"/>
      <c r="N2" s="128"/>
      <c r="O2" s="128"/>
      <c r="P2" s="128"/>
      <c r="Q2" s="128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94</v>
      </c>
      <c r="J3" s="99"/>
      <c r="K3" s="99"/>
      <c r="L3" s="99"/>
      <c r="M3" s="99"/>
      <c r="N3" s="99"/>
      <c r="O3" s="99"/>
      <c r="P3" s="99"/>
      <c r="Q3" s="99"/>
    </row>
    <row r="4" spans="1:17" ht="111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00">
        <v>1</v>
      </c>
      <c r="B6" s="101" t="s">
        <v>117</v>
      </c>
      <c r="C6" s="102" t="s">
        <v>21</v>
      </c>
      <c r="D6" s="28" t="s">
        <v>6</v>
      </c>
      <c r="E6" s="6">
        <v>1.5</v>
      </c>
      <c r="F6" s="28" t="s">
        <v>7</v>
      </c>
      <c r="G6" s="28" t="s">
        <v>8</v>
      </c>
      <c r="H6" s="41" t="s">
        <v>9</v>
      </c>
      <c r="I6" s="41" t="s">
        <v>9</v>
      </c>
      <c r="J6" s="41">
        <v>41230</v>
      </c>
      <c r="K6" s="41">
        <v>41259</v>
      </c>
      <c r="L6" s="41" t="s">
        <v>9</v>
      </c>
      <c r="M6" s="41" t="s">
        <v>9</v>
      </c>
      <c r="N6" s="41">
        <v>41268</v>
      </c>
      <c r="O6" s="41">
        <v>41445</v>
      </c>
      <c r="P6" s="28" t="s">
        <v>150</v>
      </c>
      <c r="Q6" s="132" t="s">
        <v>111</v>
      </c>
    </row>
    <row r="7" spans="1:17" x14ac:dyDescent="0.25">
      <c r="A7" s="100"/>
      <c r="B7" s="101"/>
      <c r="C7" s="102"/>
      <c r="D7" s="28" t="s">
        <v>10</v>
      </c>
      <c r="E7" s="6"/>
      <c r="F7" s="28"/>
      <c r="G7" s="28"/>
      <c r="H7" s="41"/>
      <c r="I7" s="41"/>
      <c r="J7" s="41"/>
      <c r="K7" s="43"/>
      <c r="L7" s="41"/>
      <c r="M7" s="41"/>
      <c r="N7" s="41"/>
      <c r="O7" s="41"/>
      <c r="P7" s="28"/>
      <c r="Q7" s="133"/>
    </row>
    <row r="8" spans="1:17" x14ac:dyDescent="0.25">
      <c r="A8" s="100"/>
      <c r="B8" s="101"/>
      <c r="C8" s="102"/>
      <c r="D8" s="28" t="s">
        <v>11</v>
      </c>
      <c r="E8" s="6"/>
      <c r="F8" s="28"/>
      <c r="G8" s="28"/>
      <c r="H8" s="41"/>
      <c r="I8" s="41"/>
      <c r="J8" s="41"/>
      <c r="K8" s="41"/>
      <c r="L8" s="41"/>
      <c r="M8" s="41"/>
      <c r="N8" s="41"/>
      <c r="O8" s="41"/>
      <c r="P8" s="28"/>
      <c r="Q8" s="134"/>
    </row>
    <row r="9" spans="1:17" ht="15" customHeight="1" x14ac:dyDescent="0.25">
      <c r="A9" s="100">
        <v>2</v>
      </c>
      <c r="B9" s="101" t="s">
        <v>180</v>
      </c>
      <c r="C9" s="102" t="s">
        <v>21</v>
      </c>
      <c r="D9" s="28" t="s">
        <v>6</v>
      </c>
      <c r="E9" s="6">
        <v>0.5</v>
      </c>
      <c r="F9" s="28" t="s">
        <v>13</v>
      </c>
      <c r="G9" s="28" t="s">
        <v>8</v>
      </c>
      <c r="H9" s="41" t="s">
        <v>9</v>
      </c>
      <c r="I9" s="41" t="s">
        <v>9</v>
      </c>
      <c r="J9" s="41">
        <v>41233</v>
      </c>
      <c r="K9" s="41">
        <v>41248</v>
      </c>
      <c r="L9" s="41" t="s">
        <v>9</v>
      </c>
      <c r="M9" s="41" t="s">
        <v>9</v>
      </c>
      <c r="N9" s="41">
        <v>41258</v>
      </c>
      <c r="O9" s="41">
        <v>41469</v>
      </c>
      <c r="P9" s="28" t="s">
        <v>150</v>
      </c>
      <c r="Q9" s="129" t="s">
        <v>111</v>
      </c>
    </row>
    <row r="10" spans="1:17" x14ac:dyDescent="0.25">
      <c r="A10" s="100"/>
      <c r="B10" s="101"/>
      <c r="C10" s="102"/>
      <c r="D10" s="28" t="s">
        <v>10</v>
      </c>
      <c r="E10" s="6"/>
      <c r="F10" s="28"/>
      <c r="G10" s="28"/>
      <c r="H10" s="41"/>
      <c r="I10" s="41"/>
      <c r="J10" s="41"/>
      <c r="K10" s="41"/>
      <c r="L10" s="41"/>
      <c r="M10" s="41"/>
      <c r="N10" s="41"/>
      <c r="O10" s="41"/>
      <c r="P10" s="28"/>
      <c r="Q10" s="130"/>
    </row>
    <row r="11" spans="1:17" x14ac:dyDescent="0.25">
      <c r="A11" s="100"/>
      <c r="B11" s="101"/>
      <c r="C11" s="102"/>
      <c r="D11" s="28" t="s">
        <v>11</v>
      </c>
      <c r="E11" s="6"/>
      <c r="F11" s="28"/>
      <c r="G11" s="28"/>
      <c r="H11" s="41"/>
      <c r="I11" s="41"/>
      <c r="J11" s="41"/>
      <c r="K11" s="41"/>
      <c r="L11" s="41"/>
      <c r="M11" s="41"/>
      <c r="N11" s="41"/>
      <c r="O11" s="41"/>
      <c r="P11" s="28"/>
      <c r="Q11" s="131"/>
    </row>
    <row r="12" spans="1:17" ht="15" customHeight="1" x14ac:dyDescent="0.25">
      <c r="A12" s="100">
        <v>3</v>
      </c>
      <c r="B12" s="101" t="s">
        <v>181</v>
      </c>
      <c r="C12" s="102" t="s">
        <v>21</v>
      </c>
      <c r="D12" s="28" t="s">
        <v>6</v>
      </c>
      <c r="E12" s="6">
        <v>0.6</v>
      </c>
      <c r="F12" s="28" t="s">
        <v>13</v>
      </c>
      <c r="G12" s="28" t="s">
        <v>8</v>
      </c>
      <c r="H12" s="41" t="s">
        <v>9</v>
      </c>
      <c r="I12" s="41" t="s">
        <v>9</v>
      </c>
      <c r="J12" s="41">
        <v>41264</v>
      </c>
      <c r="K12" s="41">
        <v>41280</v>
      </c>
      <c r="L12" s="41" t="s">
        <v>9</v>
      </c>
      <c r="M12" s="41" t="s">
        <v>9</v>
      </c>
      <c r="N12" s="41">
        <v>41289</v>
      </c>
      <c r="O12" s="41">
        <v>41379</v>
      </c>
      <c r="P12" s="28" t="s">
        <v>150</v>
      </c>
      <c r="Q12" s="132" t="s">
        <v>111</v>
      </c>
    </row>
    <row r="13" spans="1:17" x14ac:dyDescent="0.25">
      <c r="A13" s="100"/>
      <c r="B13" s="101"/>
      <c r="C13" s="102"/>
      <c r="D13" s="28" t="s">
        <v>10</v>
      </c>
      <c r="E13" s="6"/>
      <c r="F13" s="28"/>
      <c r="G13" s="28"/>
      <c r="H13" s="41"/>
      <c r="I13" s="41"/>
      <c r="J13" s="41"/>
      <c r="K13" s="41"/>
      <c r="L13" s="41"/>
      <c r="M13" s="41"/>
      <c r="N13" s="41"/>
      <c r="O13" s="41"/>
      <c r="P13" s="28"/>
      <c r="Q13" s="133"/>
    </row>
    <row r="14" spans="1:17" x14ac:dyDescent="0.25">
      <c r="A14" s="100"/>
      <c r="B14" s="101"/>
      <c r="C14" s="102"/>
      <c r="D14" s="28" t="s">
        <v>11</v>
      </c>
      <c r="E14" s="6"/>
      <c r="F14" s="28"/>
      <c r="G14" s="28"/>
      <c r="H14" s="41"/>
      <c r="I14" s="41"/>
      <c r="J14" s="41"/>
      <c r="K14" s="41"/>
      <c r="L14" s="41"/>
      <c r="M14" s="41"/>
      <c r="N14" s="41"/>
      <c r="O14" s="41"/>
      <c r="P14" s="28"/>
      <c r="Q14" s="134"/>
    </row>
    <row r="15" spans="1:17" ht="15" customHeight="1" x14ac:dyDescent="0.25">
      <c r="A15" s="4"/>
      <c r="B15" s="4" t="s">
        <v>16</v>
      </c>
      <c r="C15" s="4"/>
      <c r="D15" s="4"/>
      <c r="E15" s="45">
        <f>SUM(E6:E14)</f>
        <v>2.6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1"/>
    </row>
  </sheetData>
  <mergeCells count="17">
    <mergeCell ref="Q9:Q11"/>
    <mergeCell ref="A6:A8"/>
    <mergeCell ref="B6:B8"/>
    <mergeCell ref="C6:C8"/>
    <mergeCell ref="A12:A14"/>
    <mergeCell ref="B12:B14"/>
    <mergeCell ref="C12:C14"/>
    <mergeCell ref="A9:A11"/>
    <mergeCell ref="B9:B11"/>
    <mergeCell ref="C9:C11"/>
    <mergeCell ref="Q12:Q14"/>
    <mergeCell ref="Q6:Q8"/>
    <mergeCell ref="A1:Q1"/>
    <mergeCell ref="A2:H2"/>
    <mergeCell ref="I2:Q2"/>
    <mergeCell ref="A3:H3"/>
    <mergeCell ref="I3:Q3"/>
  </mergeCells>
  <pageMargins left="0.22" right="0.21" top="0.97" bottom="2.2599999999999998" header="0.3" footer="1.7"/>
  <pageSetup orientation="landscape" horizontalDpi="300" verticalDpi="300" r:id="rId1"/>
  <headerFooter>
    <oddHeader>&amp;CTribhuvanUniversity
Second Higher Education Project Implementation Office
Kirtipur</oddHeader>
    <oddFooter>&amp;LOfficer
Procurement&amp;CChief
Procurement&amp;RCoordinator</oddFooter>
  </headerFooter>
  <ignoredErrors>
    <ignoredError sqref="E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7" workbookViewId="0">
      <selection activeCell="R6" sqref="R6"/>
    </sheetView>
  </sheetViews>
  <sheetFormatPr defaultRowHeight="15" x14ac:dyDescent="0.25"/>
  <cols>
    <col min="1" max="1" width="3.28515625" style="11" customWidth="1"/>
    <col min="2" max="2" width="20.5703125" style="11" customWidth="1"/>
    <col min="3" max="3" width="4" style="11" bestFit="1" customWidth="1"/>
    <col min="4" max="4" width="3.7109375" style="11" bestFit="1" customWidth="1"/>
    <col min="5" max="9" width="6.5703125" style="11" bestFit="1" customWidth="1"/>
    <col min="10" max="10" width="9" style="11" customWidth="1"/>
    <col min="11" max="11" width="9" style="11" bestFit="1" customWidth="1"/>
    <col min="12" max="12" width="6.5703125" style="11" bestFit="1" customWidth="1"/>
    <col min="13" max="13" width="9.42578125" style="11" bestFit="1" customWidth="1"/>
    <col min="14" max="15" width="9" style="11" bestFit="1" customWidth="1"/>
    <col min="16" max="16" width="6.5703125" style="11" bestFit="1" customWidth="1"/>
    <col min="17" max="17" width="10.7109375" style="11" customWidth="1"/>
    <col min="18" max="16384" width="9.140625" style="11"/>
  </cols>
  <sheetData>
    <row r="1" spans="1:17" ht="18.75" x14ac:dyDescent="0.25">
      <c r="A1" s="124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38" t="s">
        <v>25</v>
      </c>
      <c r="J2" s="138"/>
      <c r="K2" s="138"/>
      <c r="L2" s="138"/>
      <c r="M2" s="138"/>
      <c r="N2" s="138"/>
      <c r="O2" s="138"/>
      <c r="P2" s="138"/>
      <c r="Q2" s="138"/>
    </row>
    <row r="3" spans="1:17" x14ac:dyDescent="0.25">
      <c r="A3" s="127" t="s">
        <v>24</v>
      </c>
      <c r="B3" s="127"/>
      <c r="C3" s="127"/>
      <c r="D3" s="127"/>
      <c r="E3" s="127"/>
      <c r="F3" s="127"/>
      <c r="G3" s="127"/>
      <c r="H3" s="127"/>
      <c r="I3" s="126" t="s">
        <v>94</v>
      </c>
      <c r="J3" s="126"/>
      <c r="K3" s="126"/>
      <c r="L3" s="126"/>
      <c r="M3" s="126"/>
      <c r="N3" s="126"/>
      <c r="O3" s="126"/>
      <c r="P3" s="126"/>
      <c r="Q3" s="126"/>
    </row>
    <row r="4" spans="1:17" ht="95.2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16">
        <v>1</v>
      </c>
      <c r="B6" s="116" t="s">
        <v>29</v>
      </c>
      <c r="C6" s="117" t="s">
        <v>21</v>
      </c>
      <c r="D6" s="29" t="s">
        <v>6</v>
      </c>
      <c r="E6" s="17">
        <v>9.1</v>
      </c>
      <c r="F6" s="29" t="s">
        <v>7</v>
      </c>
      <c r="G6" s="29" t="s">
        <v>8</v>
      </c>
      <c r="H6" s="46" t="s">
        <v>9</v>
      </c>
      <c r="I6" s="46" t="s">
        <v>9</v>
      </c>
      <c r="J6" s="46">
        <v>41072</v>
      </c>
      <c r="K6" s="46">
        <v>41102</v>
      </c>
      <c r="L6" s="46" t="s">
        <v>9</v>
      </c>
      <c r="M6" s="46" t="s">
        <v>9</v>
      </c>
      <c r="N6" s="46">
        <v>41135</v>
      </c>
      <c r="O6" s="46">
        <v>41348</v>
      </c>
      <c r="P6" s="29" t="s">
        <v>150</v>
      </c>
      <c r="Q6" s="135" t="s">
        <v>111</v>
      </c>
    </row>
    <row r="7" spans="1:17" x14ac:dyDescent="0.25">
      <c r="A7" s="116"/>
      <c r="B7" s="116"/>
      <c r="C7" s="117"/>
      <c r="D7" s="29" t="s">
        <v>10</v>
      </c>
      <c r="E7" s="17"/>
      <c r="F7" s="29"/>
      <c r="G7" s="29"/>
      <c r="H7" s="46"/>
      <c r="I7" s="46"/>
      <c r="J7" s="46"/>
      <c r="K7" s="46"/>
      <c r="L7" s="46"/>
      <c r="M7" s="46"/>
      <c r="N7" s="46"/>
      <c r="O7" s="46"/>
      <c r="P7" s="29"/>
      <c r="Q7" s="136"/>
    </row>
    <row r="8" spans="1:17" x14ac:dyDescent="0.25">
      <c r="A8" s="116"/>
      <c r="B8" s="116"/>
      <c r="C8" s="117"/>
      <c r="D8" s="29" t="s">
        <v>11</v>
      </c>
      <c r="E8" s="17"/>
      <c r="F8" s="29"/>
      <c r="G8" s="29"/>
      <c r="H8" s="46"/>
      <c r="I8" s="46"/>
      <c r="J8" s="46"/>
      <c r="K8" s="46"/>
      <c r="L8" s="46"/>
      <c r="M8" s="46"/>
      <c r="N8" s="46"/>
      <c r="O8" s="46"/>
      <c r="P8" s="29"/>
      <c r="Q8" s="137"/>
    </row>
    <row r="9" spans="1:17" ht="15" customHeight="1" x14ac:dyDescent="0.25">
      <c r="A9" s="116">
        <v>2</v>
      </c>
      <c r="B9" s="116" t="s">
        <v>54</v>
      </c>
      <c r="C9" s="117" t="s">
        <v>21</v>
      </c>
      <c r="D9" s="29" t="s">
        <v>6</v>
      </c>
      <c r="E9" s="17">
        <v>0.87</v>
      </c>
      <c r="F9" s="29" t="s">
        <v>7</v>
      </c>
      <c r="G9" s="29" t="s">
        <v>8</v>
      </c>
      <c r="H9" s="46" t="s">
        <v>9</v>
      </c>
      <c r="I9" s="46" t="s">
        <v>9</v>
      </c>
      <c r="J9" s="46">
        <v>41088</v>
      </c>
      <c r="K9" s="46">
        <v>41105</v>
      </c>
      <c r="L9" s="46" t="s">
        <v>9</v>
      </c>
      <c r="M9" s="46" t="s">
        <v>9</v>
      </c>
      <c r="N9" s="46">
        <v>41115</v>
      </c>
      <c r="O9" s="46">
        <v>41254</v>
      </c>
      <c r="P9" s="29" t="s">
        <v>150</v>
      </c>
      <c r="Q9" s="121" t="s">
        <v>111</v>
      </c>
    </row>
    <row r="10" spans="1:17" x14ac:dyDescent="0.25">
      <c r="A10" s="116"/>
      <c r="B10" s="116"/>
      <c r="C10" s="117"/>
      <c r="D10" s="29" t="s">
        <v>10</v>
      </c>
      <c r="E10" s="17"/>
      <c r="F10" s="29"/>
      <c r="G10" s="29"/>
      <c r="H10" s="46"/>
      <c r="I10" s="46"/>
      <c r="J10" s="46"/>
      <c r="K10" s="46"/>
      <c r="L10" s="46"/>
      <c r="M10" s="46"/>
      <c r="N10" s="46"/>
      <c r="O10" s="46"/>
      <c r="P10" s="29"/>
      <c r="Q10" s="122"/>
    </row>
    <row r="11" spans="1:17" x14ac:dyDescent="0.25">
      <c r="A11" s="116"/>
      <c r="B11" s="116"/>
      <c r="C11" s="117"/>
      <c r="D11" s="29" t="s">
        <v>11</v>
      </c>
      <c r="E11" s="17"/>
      <c r="F11" s="29"/>
      <c r="G11" s="29"/>
      <c r="H11" s="46"/>
      <c r="I11" s="46"/>
      <c r="J11" s="46"/>
      <c r="K11" s="46"/>
      <c r="L11" s="46"/>
      <c r="M11" s="46"/>
      <c r="N11" s="46"/>
      <c r="O11" s="46"/>
      <c r="P11" s="29"/>
      <c r="Q11" s="123"/>
    </row>
    <row r="12" spans="1:17" ht="15" customHeight="1" x14ac:dyDescent="0.25">
      <c r="A12" s="116">
        <v>3</v>
      </c>
      <c r="B12" s="116" t="s">
        <v>30</v>
      </c>
      <c r="C12" s="117" t="s">
        <v>21</v>
      </c>
      <c r="D12" s="29" t="s">
        <v>6</v>
      </c>
      <c r="E12" s="17">
        <v>6.26</v>
      </c>
      <c r="F12" s="29" t="s">
        <v>7</v>
      </c>
      <c r="G12" s="29" t="s">
        <v>8</v>
      </c>
      <c r="H12" s="46" t="s">
        <v>9</v>
      </c>
      <c r="I12" s="46" t="s">
        <v>9</v>
      </c>
      <c r="J12" s="46">
        <v>41222</v>
      </c>
      <c r="K12" s="46">
        <v>41253</v>
      </c>
      <c r="L12" s="46" t="s">
        <v>9</v>
      </c>
      <c r="M12" s="46" t="s">
        <v>9</v>
      </c>
      <c r="N12" s="46">
        <v>41289</v>
      </c>
      <c r="O12" s="46">
        <v>41470</v>
      </c>
      <c r="P12" s="29" t="s">
        <v>150</v>
      </c>
      <c r="Q12" s="121" t="s">
        <v>111</v>
      </c>
    </row>
    <row r="13" spans="1:17" x14ac:dyDescent="0.25">
      <c r="A13" s="116"/>
      <c r="B13" s="116"/>
      <c r="C13" s="117"/>
      <c r="D13" s="29" t="s">
        <v>10</v>
      </c>
      <c r="E13" s="17"/>
      <c r="F13" s="29"/>
      <c r="G13" s="29"/>
      <c r="H13" s="46"/>
      <c r="I13" s="46"/>
      <c r="J13" s="46"/>
      <c r="K13" s="46"/>
      <c r="L13" s="46"/>
      <c r="M13" s="46"/>
      <c r="N13" s="46"/>
      <c r="O13" s="46"/>
      <c r="P13" s="29"/>
      <c r="Q13" s="122"/>
    </row>
    <row r="14" spans="1:17" x14ac:dyDescent="0.25">
      <c r="A14" s="116"/>
      <c r="B14" s="116"/>
      <c r="C14" s="117"/>
      <c r="D14" s="29" t="s">
        <v>11</v>
      </c>
      <c r="E14" s="17"/>
      <c r="F14" s="29"/>
      <c r="G14" s="29"/>
      <c r="H14" s="46"/>
      <c r="I14" s="46"/>
      <c r="J14" s="46"/>
      <c r="K14" s="46"/>
      <c r="L14" s="46"/>
      <c r="M14" s="46"/>
      <c r="N14" s="46"/>
      <c r="O14" s="46"/>
      <c r="P14" s="29"/>
      <c r="Q14" s="123"/>
    </row>
    <row r="15" spans="1:17" ht="15" customHeight="1" x14ac:dyDescent="0.25">
      <c r="A15" s="116">
        <v>4</v>
      </c>
      <c r="B15" s="101" t="s">
        <v>52</v>
      </c>
      <c r="C15" s="102" t="s">
        <v>21</v>
      </c>
      <c r="D15" s="28" t="s">
        <v>6</v>
      </c>
      <c r="E15" s="6">
        <v>0.81</v>
      </c>
      <c r="F15" s="28" t="s">
        <v>7</v>
      </c>
      <c r="G15" s="28" t="s">
        <v>8</v>
      </c>
      <c r="H15" s="41" t="s">
        <v>9</v>
      </c>
      <c r="I15" s="41" t="s">
        <v>9</v>
      </c>
      <c r="J15" s="41">
        <v>41233</v>
      </c>
      <c r="K15" s="41">
        <v>41249</v>
      </c>
      <c r="L15" s="41" t="s">
        <v>9</v>
      </c>
      <c r="M15" s="41" t="s">
        <v>9</v>
      </c>
      <c r="N15" s="41">
        <v>41263</v>
      </c>
      <c r="O15" s="41">
        <v>41445</v>
      </c>
      <c r="P15" s="28" t="s">
        <v>150</v>
      </c>
      <c r="Q15" s="135" t="s">
        <v>111</v>
      </c>
    </row>
    <row r="16" spans="1:17" x14ac:dyDescent="0.25">
      <c r="A16" s="116"/>
      <c r="B16" s="101"/>
      <c r="C16" s="102"/>
      <c r="D16" s="28" t="s">
        <v>10</v>
      </c>
      <c r="E16" s="6"/>
      <c r="F16" s="28"/>
      <c r="G16" s="28"/>
      <c r="H16" s="41"/>
      <c r="I16" s="41"/>
      <c r="J16" s="41"/>
      <c r="K16" s="41"/>
      <c r="L16" s="41"/>
      <c r="M16" s="41"/>
      <c r="N16" s="41"/>
      <c r="O16" s="41"/>
      <c r="P16" s="28"/>
      <c r="Q16" s="136"/>
    </row>
    <row r="17" spans="1:17" x14ac:dyDescent="0.25">
      <c r="A17" s="116"/>
      <c r="B17" s="101"/>
      <c r="C17" s="102"/>
      <c r="D17" s="28" t="s">
        <v>11</v>
      </c>
      <c r="E17" s="6"/>
      <c r="F17" s="28"/>
      <c r="G17" s="28"/>
      <c r="H17" s="41"/>
      <c r="I17" s="41"/>
      <c r="J17" s="41"/>
      <c r="K17" s="41"/>
      <c r="L17" s="41"/>
      <c r="M17" s="41"/>
      <c r="N17" s="41"/>
      <c r="O17" s="41"/>
      <c r="P17" s="28"/>
      <c r="Q17" s="137"/>
    </row>
    <row r="18" spans="1:17" ht="15" customHeight="1" x14ac:dyDescent="0.25">
      <c r="A18" s="116">
        <v>5</v>
      </c>
      <c r="B18" s="116" t="s">
        <v>252</v>
      </c>
      <c r="C18" s="117" t="s">
        <v>21</v>
      </c>
      <c r="D18" s="29" t="s">
        <v>6</v>
      </c>
      <c r="E18" s="17">
        <v>0.21</v>
      </c>
      <c r="F18" s="71" t="s">
        <v>13</v>
      </c>
      <c r="G18" s="29" t="s">
        <v>8</v>
      </c>
      <c r="H18" s="46" t="s">
        <v>9</v>
      </c>
      <c r="I18" s="46" t="s">
        <v>9</v>
      </c>
      <c r="J18" s="46">
        <v>41264</v>
      </c>
      <c r="K18" s="46">
        <v>41280</v>
      </c>
      <c r="L18" s="46" t="s">
        <v>9</v>
      </c>
      <c r="M18" s="46" t="s">
        <v>9</v>
      </c>
      <c r="N18" s="46">
        <v>41289</v>
      </c>
      <c r="O18" s="46">
        <v>41469</v>
      </c>
      <c r="P18" s="29" t="s">
        <v>150</v>
      </c>
      <c r="Q18" s="135" t="s">
        <v>111</v>
      </c>
    </row>
    <row r="19" spans="1:17" x14ac:dyDescent="0.25">
      <c r="A19" s="116"/>
      <c r="B19" s="116"/>
      <c r="C19" s="117"/>
      <c r="D19" s="29" t="s">
        <v>10</v>
      </c>
      <c r="E19" s="17"/>
      <c r="F19" s="29"/>
      <c r="G19" s="29"/>
      <c r="H19" s="46"/>
      <c r="I19" s="46"/>
      <c r="J19" s="46"/>
      <c r="K19" s="46"/>
      <c r="L19" s="46"/>
      <c r="M19" s="46"/>
      <c r="N19" s="46"/>
      <c r="O19" s="46"/>
      <c r="P19" s="29"/>
      <c r="Q19" s="136"/>
    </row>
    <row r="20" spans="1:17" x14ac:dyDescent="0.25">
      <c r="A20" s="116"/>
      <c r="B20" s="116"/>
      <c r="C20" s="117"/>
      <c r="D20" s="29" t="s">
        <v>11</v>
      </c>
      <c r="E20" s="17"/>
      <c r="F20" s="29"/>
      <c r="G20" s="29"/>
      <c r="H20" s="46"/>
      <c r="I20" s="46"/>
      <c r="J20" s="46"/>
      <c r="K20" s="46"/>
      <c r="L20" s="46"/>
      <c r="M20" s="46"/>
      <c r="N20" s="46"/>
      <c r="O20" s="46"/>
      <c r="P20" s="29"/>
      <c r="Q20" s="137"/>
    </row>
    <row r="21" spans="1:17" ht="15" customHeight="1" x14ac:dyDescent="0.25">
      <c r="A21" s="116">
        <v>6</v>
      </c>
      <c r="B21" s="116" t="s">
        <v>183</v>
      </c>
      <c r="C21" s="117" t="s">
        <v>21</v>
      </c>
      <c r="D21" s="29" t="s">
        <v>6</v>
      </c>
      <c r="E21" s="17">
        <v>0.61</v>
      </c>
      <c r="F21" s="29" t="s">
        <v>13</v>
      </c>
      <c r="G21" s="29" t="s">
        <v>8</v>
      </c>
      <c r="H21" s="46" t="s">
        <v>9</v>
      </c>
      <c r="I21" s="46" t="s">
        <v>9</v>
      </c>
      <c r="J21" s="46">
        <v>41264</v>
      </c>
      <c r="K21" s="46">
        <v>41280</v>
      </c>
      <c r="L21" s="46" t="s">
        <v>9</v>
      </c>
      <c r="M21" s="46" t="s">
        <v>9</v>
      </c>
      <c r="N21" s="46">
        <v>41289</v>
      </c>
      <c r="O21" s="46">
        <v>41469</v>
      </c>
      <c r="P21" s="29" t="s">
        <v>150</v>
      </c>
      <c r="Q21" s="135" t="s">
        <v>111</v>
      </c>
    </row>
    <row r="22" spans="1:17" x14ac:dyDescent="0.25">
      <c r="A22" s="116"/>
      <c r="B22" s="116"/>
      <c r="C22" s="117"/>
      <c r="D22" s="29" t="s">
        <v>10</v>
      </c>
      <c r="E22" s="17"/>
      <c r="F22" s="29"/>
      <c r="G22" s="29"/>
      <c r="H22" s="46"/>
      <c r="I22" s="46"/>
      <c r="J22" s="46"/>
      <c r="K22" s="46"/>
      <c r="L22" s="46"/>
      <c r="M22" s="46"/>
      <c r="N22" s="46"/>
      <c r="O22" s="46"/>
      <c r="P22" s="29"/>
      <c r="Q22" s="136"/>
    </row>
    <row r="23" spans="1:17" x14ac:dyDescent="0.25">
      <c r="A23" s="116"/>
      <c r="B23" s="116"/>
      <c r="C23" s="117"/>
      <c r="D23" s="29" t="s">
        <v>11</v>
      </c>
      <c r="E23" s="17"/>
      <c r="F23" s="29"/>
      <c r="G23" s="29"/>
      <c r="H23" s="46"/>
      <c r="I23" s="46"/>
      <c r="J23" s="46"/>
      <c r="K23" s="46"/>
      <c r="L23" s="46"/>
      <c r="M23" s="46"/>
      <c r="N23" s="46"/>
      <c r="O23" s="46"/>
      <c r="P23" s="29"/>
      <c r="Q23" s="137"/>
    </row>
    <row r="24" spans="1:17" x14ac:dyDescent="0.25">
      <c r="A24" s="116">
        <v>7</v>
      </c>
      <c r="B24" s="116" t="s">
        <v>184</v>
      </c>
      <c r="C24" s="117" t="s">
        <v>21</v>
      </c>
      <c r="D24" s="29" t="s">
        <v>6</v>
      </c>
      <c r="E24" s="17">
        <v>0.45</v>
      </c>
      <c r="F24" s="29" t="s">
        <v>20</v>
      </c>
      <c r="G24" s="29"/>
      <c r="H24" s="46" t="s">
        <v>9</v>
      </c>
      <c r="I24" s="46" t="s">
        <v>9</v>
      </c>
      <c r="J24" s="46">
        <v>41263</v>
      </c>
      <c r="K24" s="46">
        <v>41279</v>
      </c>
      <c r="L24" s="46" t="s">
        <v>9</v>
      </c>
      <c r="M24" s="46" t="s">
        <v>9</v>
      </c>
      <c r="N24" s="46">
        <v>41289</v>
      </c>
      <c r="O24" s="46">
        <v>41379</v>
      </c>
      <c r="P24" s="29" t="s">
        <v>150</v>
      </c>
      <c r="Q24" s="135" t="s">
        <v>111</v>
      </c>
    </row>
    <row r="25" spans="1:17" x14ac:dyDescent="0.25">
      <c r="A25" s="116"/>
      <c r="B25" s="116"/>
      <c r="C25" s="117"/>
      <c r="D25" s="29" t="s">
        <v>10</v>
      </c>
      <c r="E25" s="17"/>
      <c r="F25" s="29"/>
      <c r="G25" s="29"/>
      <c r="H25" s="46"/>
      <c r="I25" s="46"/>
      <c r="J25" s="46"/>
      <c r="K25" s="46"/>
      <c r="L25" s="46"/>
      <c r="M25" s="46"/>
      <c r="N25" s="46"/>
      <c r="O25" s="46"/>
      <c r="P25" s="29"/>
      <c r="Q25" s="136"/>
    </row>
    <row r="26" spans="1:17" x14ac:dyDescent="0.25">
      <c r="A26" s="116"/>
      <c r="B26" s="116"/>
      <c r="C26" s="117"/>
      <c r="D26" s="29" t="s">
        <v>11</v>
      </c>
      <c r="E26" s="17"/>
      <c r="F26" s="29"/>
      <c r="G26" s="29"/>
      <c r="H26" s="46"/>
      <c r="I26" s="46"/>
      <c r="J26" s="46"/>
      <c r="K26" s="46"/>
      <c r="L26" s="46"/>
      <c r="M26" s="46"/>
      <c r="N26" s="46"/>
      <c r="O26" s="46"/>
      <c r="P26" s="29"/>
      <c r="Q26" s="137"/>
    </row>
    <row r="27" spans="1:17" x14ac:dyDescent="0.25">
      <c r="A27" s="116">
        <v>8</v>
      </c>
      <c r="B27" s="116" t="s">
        <v>260</v>
      </c>
      <c r="C27" s="117" t="s">
        <v>21</v>
      </c>
      <c r="D27" s="83" t="s">
        <v>6</v>
      </c>
      <c r="E27" s="17">
        <v>4.5999999999999996</v>
      </c>
      <c r="F27" s="83" t="s">
        <v>7</v>
      </c>
      <c r="G27" s="83" t="s">
        <v>8</v>
      </c>
      <c r="H27" s="46" t="s">
        <v>9</v>
      </c>
      <c r="I27" s="46" t="s">
        <v>9</v>
      </c>
      <c r="J27" s="46">
        <v>41289</v>
      </c>
      <c r="K27" s="46">
        <v>41319</v>
      </c>
      <c r="L27" s="46" t="s">
        <v>9</v>
      </c>
      <c r="M27" s="46" t="s">
        <v>9</v>
      </c>
      <c r="N27" s="46">
        <v>41330</v>
      </c>
      <c r="O27" s="46">
        <v>41562</v>
      </c>
      <c r="P27" s="83" t="s">
        <v>150</v>
      </c>
      <c r="Q27" s="135" t="s">
        <v>111</v>
      </c>
    </row>
    <row r="28" spans="1:17" x14ac:dyDescent="0.25">
      <c r="A28" s="116"/>
      <c r="B28" s="116"/>
      <c r="C28" s="117"/>
      <c r="D28" s="83" t="s">
        <v>10</v>
      </c>
      <c r="E28" s="17"/>
      <c r="F28" s="83"/>
      <c r="G28" s="83"/>
      <c r="H28" s="46"/>
      <c r="I28" s="46"/>
      <c r="J28" s="46"/>
      <c r="K28" s="46"/>
      <c r="L28" s="46"/>
      <c r="M28" s="46"/>
      <c r="N28" s="46"/>
      <c r="O28" s="46"/>
      <c r="P28" s="83"/>
      <c r="Q28" s="136"/>
    </row>
    <row r="29" spans="1:17" x14ac:dyDescent="0.25">
      <c r="A29" s="116"/>
      <c r="B29" s="116"/>
      <c r="C29" s="117"/>
      <c r="D29" s="83" t="s">
        <v>11</v>
      </c>
      <c r="E29" s="17"/>
      <c r="F29" s="83"/>
      <c r="G29" s="83"/>
      <c r="H29" s="46"/>
      <c r="I29" s="46"/>
      <c r="J29" s="46"/>
      <c r="K29" s="46"/>
      <c r="L29" s="46"/>
      <c r="M29" s="46"/>
      <c r="N29" s="46"/>
      <c r="O29" s="46"/>
      <c r="P29" s="83"/>
      <c r="Q29" s="137"/>
    </row>
    <row r="30" spans="1:17" x14ac:dyDescent="0.25">
      <c r="A30" s="116">
        <v>9</v>
      </c>
      <c r="B30" s="116" t="s">
        <v>259</v>
      </c>
      <c r="C30" s="117" t="s">
        <v>21</v>
      </c>
      <c r="D30" s="83" t="s">
        <v>6</v>
      </c>
      <c r="E30" s="17">
        <v>3.7</v>
      </c>
      <c r="F30" s="83" t="s">
        <v>7</v>
      </c>
      <c r="G30" s="83" t="s">
        <v>8</v>
      </c>
      <c r="H30" s="46" t="s">
        <v>9</v>
      </c>
      <c r="I30" s="46" t="s">
        <v>9</v>
      </c>
      <c r="J30" s="46">
        <v>41289</v>
      </c>
      <c r="K30" s="46">
        <v>41319</v>
      </c>
      <c r="L30" s="46" t="s">
        <v>9</v>
      </c>
      <c r="M30" s="46" t="s">
        <v>9</v>
      </c>
      <c r="N30" s="46">
        <v>41330</v>
      </c>
      <c r="O30" s="46">
        <v>41562</v>
      </c>
      <c r="P30" s="83" t="s">
        <v>150</v>
      </c>
      <c r="Q30" s="135" t="s">
        <v>111</v>
      </c>
    </row>
    <row r="31" spans="1:17" x14ac:dyDescent="0.25">
      <c r="A31" s="116"/>
      <c r="B31" s="116"/>
      <c r="C31" s="117"/>
      <c r="D31" s="83" t="s">
        <v>10</v>
      </c>
      <c r="E31" s="17"/>
      <c r="F31" s="83"/>
      <c r="G31" s="83"/>
      <c r="H31" s="46"/>
      <c r="I31" s="46"/>
      <c r="J31" s="46"/>
      <c r="K31" s="46"/>
      <c r="L31" s="46"/>
      <c r="M31" s="46"/>
      <c r="N31" s="46"/>
      <c r="O31" s="46"/>
      <c r="P31" s="83"/>
      <c r="Q31" s="136"/>
    </row>
    <row r="32" spans="1:17" x14ac:dyDescent="0.25">
      <c r="A32" s="116"/>
      <c r="B32" s="116"/>
      <c r="C32" s="117"/>
      <c r="D32" s="83" t="s">
        <v>11</v>
      </c>
      <c r="E32" s="17"/>
      <c r="F32" s="83"/>
      <c r="G32" s="83"/>
      <c r="H32" s="46"/>
      <c r="I32" s="46"/>
      <c r="J32" s="46"/>
      <c r="K32" s="46"/>
      <c r="L32" s="46"/>
      <c r="M32" s="46"/>
      <c r="N32" s="46"/>
      <c r="O32" s="46"/>
      <c r="P32" s="83"/>
      <c r="Q32" s="137"/>
    </row>
    <row r="33" spans="1:17" x14ac:dyDescent="0.25">
      <c r="A33" s="14"/>
      <c r="B33" s="14" t="s">
        <v>16</v>
      </c>
      <c r="C33" s="14"/>
      <c r="D33" s="14"/>
      <c r="E33" s="59">
        <f>SUM(E6:E32)</f>
        <v>26.609999999999996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8"/>
    </row>
  </sheetData>
  <mergeCells count="41">
    <mergeCell ref="A18:A20"/>
    <mergeCell ref="B18:B20"/>
    <mergeCell ref="C18:C20"/>
    <mergeCell ref="A15:A17"/>
    <mergeCell ref="B15:B17"/>
    <mergeCell ref="C15:C17"/>
    <mergeCell ref="A24:A26"/>
    <mergeCell ref="B24:B26"/>
    <mergeCell ref="C24:C26"/>
    <mergeCell ref="A21:A23"/>
    <mergeCell ref="B21:B23"/>
    <mergeCell ref="C21:C23"/>
    <mergeCell ref="A9:A11"/>
    <mergeCell ref="B9:B11"/>
    <mergeCell ref="C9:C11"/>
    <mergeCell ref="A12:A14"/>
    <mergeCell ref="B12:B14"/>
    <mergeCell ref="C12:C14"/>
    <mergeCell ref="A6:A8"/>
    <mergeCell ref="B6:B8"/>
    <mergeCell ref="C6:C8"/>
    <mergeCell ref="A1:Q1"/>
    <mergeCell ref="A2:H2"/>
    <mergeCell ref="I2:Q2"/>
    <mergeCell ref="A3:H3"/>
    <mergeCell ref="I3:Q3"/>
    <mergeCell ref="Q6:Q8"/>
    <mergeCell ref="A27:A29"/>
    <mergeCell ref="B27:B29"/>
    <mergeCell ref="C27:C29"/>
    <mergeCell ref="A30:A32"/>
    <mergeCell ref="B30:B32"/>
    <mergeCell ref="C30:C32"/>
    <mergeCell ref="Q27:Q29"/>
    <mergeCell ref="Q30:Q32"/>
    <mergeCell ref="Q9:Q11"/>
    <mergeCell ref="Q12:Q14"/>
    <mergeCell ref="Q18:Q20"/>
    <mergeCell ref="Q21:Q23"/>
    <mergeCell ref="Q24:Q26"/>
    <mergeCell ref="Q15:Q17"/>
  </mergeCells>
  <pageMargins left="0.2" right="0.2" top="0.9" bottom="0.55000000000000004" header="0.3" footer="0.16"/>
  <pageSetup orientation="landscape" horizontalDpi="300" verticalDpi="300" r:id="rId1"/>
  <headerFooter>
    <oddHeader>&amp;CTribhuvan University
Second Higher Education Project Implementation Office
Kirtipur</oddHeader>
    <oddFooter>&amp;LOfficer
Procurement&amp;CChief 
Procurement&amp;RCoordinator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T17" sqref="T17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6.5703125" bestFit="1" customWidth="1"/>
    <col min="6" max="6" width="7.140625" bestFit="1" customWidth="1"/>
    <col min="7" max="7" width="6.5703125" bestFit="1" customWidth="1"/>
    <col min="8" max="8" width="3.7109375" bestFit="1" customWidth="1"/>
    <col min="9" max="9" width="6.5703125" bestFit="1" customWidth="1"/>
    <col min="10" max="10" width="8.140625" bestFit="1" customWidth="1"/>
    <col min="11" max="11" width="9" bestFit="1" customWidth="1"/>
    <col min="12" max="13" width="6.5703125" bestFit="1" customWidth="1"/>
    <col min="14" max="15" width="9" bestFit="1" customWidth="1"/>
    <col min="16" max="16" width="6.5703125" bestFit="1" customWidth="1"/>
    <col min="17" max="17" width="14.7109375" bestFit="1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25</v>
      </c>
      <c r="J2" s="128"/>
      <c r="K2" s="128"/>
      <c r="L2" s="128"/>
      <c r="M2" s="128"/>
      <c r="N2" s="128"/>
      <c r="O2" s="128"/>
      <c r="P2" s="128"/>
      <c r="Q2" s="128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95</v>
      </c>
      <c r="J3" s="99"/>
      <c r="K3" s="99"/>
      <c r="L3" s="99"/>
      <c r="M3" s="99"/>
      <c r="N3" s="99"/>
      <c r="O3" s="99"/>
      <c r="P3" s="99"/>
      <c r="Q3" s="99"/>
    </row>
    <row r="4" spans="1:17" ht="112.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42">
        <v>1</v>
      </c>
      <c r="B6" s="101" t="s">
        <v>119</v>
      </c>
      <c r="C6" s="102" t="s">
        <v>21</v>
      </c>
      <c r="D6" s="28" t="s">
        <v>6</v>
      </c>
      <c r="E6" s="6">
        <v>2.1</v>
      </c>
      <c r="F6" s="28" t="s">
        <v>7</v>
      </c>
      <c r="G6" s="28" t="s">
        <v>8</v>
      </c>
      <c r="H6" s="46" t="s">
        <v>9</v>
      </c>
      <c r="I6" s="41" t="s">
        <v>9</v>
      </c>
      <c r="J6" s="41">
        <v>41302</v>
      </c>
      <c r="K6" s="41">
        <v>41333</v>
      </c>
      <c r="L6" s="28" t="s">
        <v>9</v>
      </c>
      <c r="M6" s="41" t="s">
        <v>9</v>
      </c>
      <c r="N6" s="41">
        <v>41338</v>
      </c>
      <c r="O6" s="41">
        <v>41438</v>
      </c>
      <c r="P6" s="28" t="s">
        <v>150</v>
      </c>
      <c r="Q6" s="132" t="s">
        <v>111</v>
      </c>
    </row>
    <row r="7" spans="1:17" x14ac:dyDescent="0.25">
      <c r="A7" s="142"/>
      <c r="B7" s="101"/>
      <c r="C7" s="102"/>
      <c r="D7" s="28" t="s">
        <v>10</v>
      </c>
      <c r="E7" s="6"/>
      <c r="F7" s="28"/>
      <c r="G7" s="28"/>
      <c r="H7" s="41"/>
      <c r="I7" s="41"/>
      <c r="J7" s="41"/>
      <c r="K7" s="41"/>
      <c r="L7" s="41"/>
      <c r="M7" s="41"/>
      <c r="N7" s="41"/>
      <c r="O7" s="41"/>
      <c r="P7" s="28"/>
      <c r="Q7" s="133"/>
    </row>
    <row r="8" spans="1:17" x14ac:dyDescent="0.25">
      <c r="A8" s="142"/>
      <c r="B8" s="101"/>
      <c r="C8" s="102"/>
      <c r="D8" s="28" t="s">
        <v>11</v>
      </c>
      <c r="E8" s="6"/>
      <c r="F8" s="28"/>
      <c r="G8" s="28"/>
      <c r="H8" s="41"/>
      <c r="I8" s="41"/>
      <c r="J8" s="41"/>
      <c r="K8" s="41"/>
      <c r="L8" s="41"/>
      <c r="M8" s="41"/>
      <c r="N8" s="41"/>
      <c r="O8" s="41"/>
      <c r="P8" s="28"/>
      <c r="Q8" s="134"/>
    </row>
    <row r="9" spans="1:17" x14ac:dyDescent="0.25">
      <c r="A9" s="142">
        <v>2</v>
      </c>
      <c r="B9" s="101" t="s">
        <v>185</v>
      </c>
      <c r="C9" s="102" t="s">
        <v>21</v>
      </c>
      <c r="D9" s="28" t="s">
        <v>6</v>
      </c>
      <c r="E9" s="6">
        <v>0.65</v>
      </c>
      <c r="F9" s="28" t="s">
        <v>13</v>
      </c>
      <c r="G9" s="28" t="s">
        <v>8</v>
      </c>
      <c r="H9" s="41" t="s">
        <v>9</v>
      </c>
      <c r="I9" s="41" t="s">
        <v>9</v>
      </c>
      <c r="J9" s="41">
        <v>41302</v>
      </c>
      <c r="K9" s="41">
        <v>41318</v>
      </c>
      <c r="L9" s="41" t="s">
        <v>9</v>
      </c>
      <c r="M9" s="41" t="s">
        <v>9</v>
      </c>
      <c r="N9" s="41">
        <v>41330</v>
      </c>
      <c r="O9" s="41">
        <v>41440</v>
      </c>
      <c r="P9" s="28" t="s">
        <v>150</v>
      </c>
      <c r="Q9" s="132" t="s">
        <v>111</v>
      </c>
    </row>
    <row r="10" spans="1:17" x14ac:dyDescent="0.25">
      <c r="A10" s="142"/>
      <c r="B10" s="101"/>
      <c r="C10" s="102"/>
      <c r="D10" s="28" t="s">
        <v>10</v>
      </c>
      <c r="E10" s="6"/>
      <c r="F10" s="28"/>
      <c r="G10" s="28"/>
      <c r="H10" s="41"/>
      <c r="I10" s="41"/>
      <c r="J10" s="41"/>
      <c r="K10" s="41"/>
      <c r="L10" s="41"/>
      <c r="M10" s="41"/>
      <c r="N10" s="41"/>
      <c r="O10" s="41"/>
      <c r="P10" s="28"/>
      <c r="Q10" s="133"/>
    </row>
    <row r="11" spans="1:17" x14ac:dyDescent="0.25">
      <c r="A11" s="142"/>
      <c r="B11" s="101"/>
      <c r="C11" s="102"/>
      <c r="D11" s="28" t="s">
        <v>11</v>
      </c>
      <c r="E11" s="6"/>
      <c r="F11" s="28"/>
      <c r="G11" s="28"/>
      <c r="H11" s="41"/>
      <c r="I11" s="41"/>
      <c r="J11" s="41"/>
      <c r="K11" s="41"/>
      <c r="L11" s="41"/>
      <c r="M11" s="41"/>
      <c r="N11" s="41"/>
      <c r="O11" s="41"/>
      <c r="P11" s="28"/>
      <c r="Q11" s="134"/>
    </row>
    <row r="12" spans="1:17" ht="15" customHeight="1" x14ac:dyDescent="0.25">
      <c r="A12" s="142">
        <v>3</v>
      </c>
      <c r="B12" s="101" t="s">
        <v>186</v>
      </c>
      <c r="C12" s="102" t="s">
        <v>21</v>
      </c>
      <c r="D12" s="28" t="s">
        <v>6</v>
      </c>
      <c r="E12" s="6">
        <v>0.6</v>
      </c>
      <c r="F12" s="28" t="s">
        <v>13</v>
      </c>
      <c r="G12" s="28" t="s">
        <v>8</v>
      </c>
      <c r="H12" s="46" t="s">
        <v>9</v>
      </c>
      <c r="I12" s="41" t="s">
        <v>9</v>
      </c>
      <c r="J12" s="41">
        <v>41176</v>
      </c>
      <c r="K12" s="41">
        <v>41191</v>
      </c>
      <c r="L12" s="28" t="s">
        <v>9</v>
      </c>
      <c r="M12" s="41" t="s">
        <v>9</v>
      </c>
      <c r="N12" s="41">
        <v>41197</v>
      </c>
      <c r="O12" s="41">
        <v>41225</v>
      </c>
      <c r="P12" s="28" t="s">
        <v>150</v>
      </c>
      <c r="Q12" s="132" t="s">
        <v>111</v>
      </c>
    </row>
    <row r="13" spans="1:17" ht="12.75" customHeight="1" x14ac:dyDescent="0.25">
      <c r="A13" s="142"/>
      <c r="B13" s="101"/>
      <c r="C13" s="102"/>
      <c r="D13" s="28" t="s">
        <v>10</v>
      </c>
      <c r="E13" s="6"/>
      <c r="F13" s="28"/>
      <c r="G13" s="28"/>
      <c r="H13" s="41"/>
      <c r="I13" s="41"/>
      <c r="J13" s="41"/>
      <c r="K13" s="41"/>
      <c r="L13" s="41"/>
      <c r="M13" s="41"/>
      <c r="N13" s="41"/>
      <c r="O13" s="41"/>
      <c r="P13" s="28"/>
      <c r="Q13" s="133"/>
    </row>
    <row r="14" spans="1:17" ht="18" customHeight="1" x14ac:dyDescent="0.25">
      <c r="A14" s="142"/>
      <c r="B14" s="101"/>
      <c r="C14" s="102"/>
      <c r="D14" s="28" t="s">
        <v>11</v>
      </c>
      <c r="E14" s="6"/>
      <c r="F14" s="28"/>
      <c r="G14" s="28"/>
      <c r="H14" s="41"/>
      <c r="I14" s="41"/>
      <c r="J14" s="41"/>
      <c r="K14" s="41"/>
      <c r="L14" s="41"/>
      <c r="M14" s="41"/>
      <c r="N14" s="41"/>
      <c r="O14" s="41"/>
      <c r="P14" s="28"/>
      <c r="Q14" s="134"/>
    </row>
    <row r="15" spans="1:17" ht="14.25" customHeight="1" x14ac:dyDescent="0.25">
      <c r="A15" s="142">
        <v>4</v>
      </c>
      <c r="B15" s="101" t="s">
        <v>187</v>
      </c>
      <c r="C15" s="102" t="s">
        <v>21</v>
      </c>
      <c r="D15" s="28" t="s">
        <v>6</v>
      </c>
      <c r="E15" s="6">
        <v>2.2999999999999998</v>
      </c>
      <c r="F15" s="28" t="s">
        <v>7</v>
      </c>
      <c r="G15" s="28" t="s">
        <v>8</v>
      </c>
      <c r="H15" s="46" t="s">
        <v>9</v>
      </c>
      <c r="I15" s="41" t="s">
        <v>9</v>
      </c>
      <c r="J15" s="41">
        <v>41175</v>
      </c>
      <c r="K15" s="41">
        <v>41196</v>
      </c>
      <c r="L15" s="28" t="s">
        <v>9</v>
      </c>
      <c r="M15" s="41" t="s">
        <v>9</v>
      </c>
      <c r="N15" s="41">
        <v>41213</v>
      </c>
      <c r="O15" s="41">
        <v>41276</v>
      </c>
      <c r="P15" s="28" t="s">
        <v>150</v>
      </c>
      <c r="Q15" s="132" t="s">
        <v>111</v>
      </c>
    </row>
    <row r="16" spans="1:17" ht="12" customHeight="1" x14ac:dyDescent="0.25">
      <c r="A16" s="142"/>
      <c r="B16" s="101"/>
      <c r="C16" s="102"/>
      <c r="D16" s="28" t="s">
        <v>10</v>
      </c>
      <c r="E16" s="6"/>
      <c r="F16" s="28"/>
      <c r="G16" s="28"/>
      <c r="H16" s="41"/>
      <c r="I16" s="41"/>
      <c r="J16" s="41"/>
      <c r="K16" s="41"/>
      <c r="L16" s="41"/>
      <c r="M16" s="41"/>
      <c r="N16" s="41"/>
      <c r="O16" s="41"/>
      <c r="P16" s="28"/>
      <c r="Q16" s="133"/>
    </row>
    <row r="17" spans="1:17" ht="12.75" customHeight="1" x14ac:dyDescent="0.25">
      <c r="A17" s="142"/>
      <c r="B17" s="101"/>
      <c r="C17" s="102"/>
      <c r="D17" s="28" t="s">
        <v>11</v>
      </c>
      <c r="E17" s="6"/>
      <c r="F17" s="28"/>
      <c r="G17" s="28"/>
      <c r="H17" s="41"/>
      <c r="I17" s="41"/>
      <c r="J17" s="41"/>
      <c r="K17" s="41"/>
      <c r="L17" s="41"/>
      <c r="M17" s="41"/>
      <c r="N17" s="41"/>
      <c r="O17" s="41"/>
      <c r="P17" s="28"/>
      <c r="Q17" s="134"/>
    </row>
    <row r="18" spans="1:17" ht="12.75" customHeight="1" x14ac:dyDescent="0.25">
      <c r="A18" s="142">
        <v>5</v>
      </c>
      <c r="B18" s="101" t="s">
        <v>188</v>
      </c>
      <c r="C18" s="102" t="s">
        <v>21</v>
      </c>
      <c r="D18" s="28" t="s">
        <v>6</v>
      </c>
      <c r="E18" s="6">
        <v>0.4</v>
      </c>
      <c r="F18" s="28" t="s">
        <v>13</v>
      </c>
      <c r="G18" s="28" t="s">
        <v>8</v>
      </c>
      <c r="H18" s="46" t="s">
        <v>9</v>
      </c>
      <c r="I18" s="41" t="s">
        <v>9</v>
      </c>
      <c r="J18" s="41">
        <v>41177</v>
      </c>
      <c r="K18" s="41">
        <v>41193</v>
      </c>
      <c r="L18" s="28" t="s">
        <v>9</v>
      </c>
      <c r="M18" s="41" t="s">
        <v>9</v>
      </c>
      <c r="N18" s="41">
        <v>41213</v>
      </c>
      <c r="O18" s="41">
        <v>41276</v>
      </c>
      <c r="P18" s="28" t="s">
        <v>150</v>
      </c>
      <c r="Q18" s="139" t="s">
        <v>111</v>
      </c>
    </row>
    <row r="19" spans="1:17" ht="12.75" customHeight="1" x14ac:dyDescent="0.25">
      <c r="A19" s="142"/>
      <c r="B19" s="101"/>
      <c r="C19" s="102"/>
      <c r="D19" s="28" t="s">
        <v>10</v>
      </c>
      <c r="E19" s="6"/>
      <c r="F19" s="28"/>
      <c r="G19" s="28"/>
      <c r="H19" s="41"/>
      <c r="I19" s="41"/>
      <c r="J19" s="41"/>
      <c r="K19" s="41"/>
      <c r="L19" s="41"/>
      <c r="M19" s="41"/>
      <c r="N19" s="41"/>
      <c r="O19" s="41"/>
      <c r="P19" s="28"/>
      <c r="Q19" s="140"/>
    </row>
    <row r="20" spans="1:17" ht="12.75" customHeight="1" x14ac:dyDescent="0.25">
      <c r="A20" s="142"/>
      <c r="B20" s="101"/>
      <c r="C20" s="102"/>
      <c r="D20" s="28" t="s">
        <v>11</v>
      </c>
      <c r="E20" s="6"/>
      <c r="F20" s="28"/>
      <c r="G20" s="28"/>
      <c r="H20" s="41"/>
      <c r="I20" s="41"/>
      <c r="J20" s="41"/>
      <c r="K20" s="41"/>
      <c r="L20" s="41"/>
      <c r="M20" s="41"/>
      <c r="N20" s="41"/>
      <c r="O20" s="41"/>
      <c r="P20" s="28"/>
      <c r="Q20" s="141"/>
    </row>
    <row r="21" spans="1:17" ht="13.5" customHeight="1" x14ac:dyDescent="0.25">
      <c r="A21" s="142">
        <v>6</v>
      </c>
      <c r="B21" s="101" t="s">
        <v>253</v>
      </c>
      <c r="C21" s="102" t="s">
        <v>21</v>
      </c>
      <c r="D21" s="28" t="s">
        <v>6</v>
      </c>
      <c r="E21" s="6">
        <v>0.1</v>
      </c>
      <c r="F21" s="70" t="s">
        <v>13</v>
      </c>
      <c r="G21" s="28" t="s">
        <v>8</v>
      </c>
      <c r="H21" s="46" t="s">
        <v>9</v>
      </c>
      <c r="I21" s="41" t="s">
        <v>9</v>
      </c>
      <c r="J21" s="41">
        <v>41177</v>
      </c>
      <c r="K21" s="41">
        <v>41193</v>
      </c>
      <c r="L21" s="70" t="s">
        <v>9</v>
      </c>
      <c r="M21" s="41" t="s">
        <v>9</v>
      </c>
      <c r="N21" s="41">
        <v>41213</v>
      </c>
      <c r="O21" s="41">
        <v>41263</v>
      </c>
      <c r="P21" s="28" t="s">
        <v>150</v>
      </c>
      <c r="Q21" s="132" t="s">
        <v>111</v>
      </c>
    </row>
    <row r="22" spans="1:17" ht="12" customHeight="1" x14ac:dyDescent="0.25">
      <c r="A22" s="142"/>
      <c r="B22" s="101"/>
      <c r="C22" s="102"/>
      <c r="D22" s="28" t="s">
        <v>10</v>
      </c>
      <c r="E22" s="6"/>
      <c r="F22" s="28"/>
      <c r="G22" s="28"/>
      <c r="H22" s="41"/>
      <c r="I22" s="41"/>
      <c r="J22" s="41"/>
      <c r="K22" s="41"/>
      <c r="L22" s="41"/>
      <c r="M22" s="41"/>
      <c r="N22" s="41"/>
      <c r="O22" s="41"/>
      <c r="P22" s="28"/>
      <c r="Q22" s="133"/>
    </row>
    <row r="23" spans="1:17" ht="10.5" customHeight="1" x14ac:dyDescent="0.25">
      <c r="A23" s="142"/>
      <c r="B23" s="101"/>
      <c r="C23" s="102"/>
      <c r="D23" s="28" t="s">
        <v>11</v>
      </c>
      <c r="E23" s="6"/>
      <c r="F23" s="28"/>
      <c r="G23" s="28"/>
      <c r="H23" s="41"/>
      <c r="I23" s="41"/>
      <c r="J23" s="41"/>
      <c r="K23" s="41"/>
      <c r="L23" s="41"/>
      <c r="M23" s="41"/>
      <c r="N23" s="41"/>
      <c r="O23" s="41"/>
      <c r="P23" s="28"/>
      <c r="Q23" s="134"/>
    </row>
    <row r="24" spans="1:17" ht="13.5" customHeight="1" x14ac:dyDescent="0.25">
      <c r="A24" s="142">
        <v>7</v>
      </c>
      <c r="B24" s="101" t="s">
        <v>189</v>
      </c>
      <c r="C24" s="102" t="s">
        <v>21</v>
      </c>
      <c r="D24" s="28" t="s">
        <v>6</v>
      </c>
      <c r="E24" s="6">
        <v>0.7</v>
      </c>
      <c r="F24" s="28" t="s">
        <v>13</v>
      </c>
      <c r="G24" s="28" t="s">
        <v>8</v>
      </c>
      <c r="H24" s="46" t="s">
        <v>9</v>
      </c>
      <c r="I24" s="41" t="s">
        <v>9</v>
      </c>
      <c r="J24" s="41">
        <v>41220</v>
      </c>
      <c r="K24" s="41">
        <v>41235</v>
      </c>
      <c r="L24" s="28" t="s">
        <v>9</v>
      </c>
      <c r="M24" s="41" t="s">
        <v>9</v>
      </c>
      <c r="N24" s="41">
        <v>41243</v>
      </c>
      <c r="O24" s="41">
        <v>41301</v>
      </c>
      <c r="P24" s="28" t="s">
        <v>150</v>
      </c>
      <c r="Q24" s="132" t="s">
        <v>111</v>
      </c>
    </row>
    <row r="25" spans="1:17" ht="12" customHeight="1" x14ac:dyDescent="0.25">
      <c r="A25" s="142"/>
      <c r="B25" s="101"/>
      <c r="C25" s="102"/>
      <c r="D25" s="28" t="s">
        <v>10</v>
      </c>
      <c r="E25" s="6"/>
      <c r="F25" s="28"/>
      <c r="G25" s="28"/>
      <c r="H25" s="41"/>
      <c r="I25" s="41"/>
      <c r="J25" s="41"/>
      <c r="K25" s="41"/>
      <c r="L25" s="41"/>
      <c r="M25" s="41"/>
      <c r="N25" s="41"/>
      <c r="O25" s="41"/>
      <c r="P25" s="28"/>
      <c r="Q25" s="133"/>
    </row>
    <row r="26" spans="1:17" ht="18.75" customHeight="1" x14ac:dyDescent="0.25">
      <c r="A26" s="142"/>
      <c r="B26" s="101"/>
      <c r="C26" s="102"/>
      <c r="D26" s="28" t="s">
        <v>11</v>
      </c>
      <c r="E26" s="6"/>
      <c r="F26" s="28"/>
      <c r="G26" s="28"/>
      <c r="H26" s="41"/>
      <c r="I26" s="41"/>
      <c r="J26" s="41"/>
      <c r="K26" s="41"/>
      <c r="L26" s="41"/>
      <c r="M26" s="41"/>
      <c r="N26" s="41"/>
      <c r="O26" s="41"/>
      <c r="P26" s="28"/>
      <c r="Q26" s="134"/>
    </row>
    <row r="27" spans="1:17" x14ac:dyDescent="0.25">
      <c r="A27" s="4"/>
      <c r="B27" s="4" t="s">
        <v>16</v>
      </c>
      <c r="C27" s="4"/>
      <c r="D27" s="4"/>
      <c r="E27" s="45">
        <f>SUM(E6:E26)</f>
        <v>6.8500000000000005</v>
      </c>
      <c r="F27" s="40"/>
      <c r="G27" s="40"/>
      <c r="H27" s="46"/>
      <c r="I27" s="41"/>
      <c r="J27" s="40"/>
      <c r="K27" s="40"/>
      <c r="L27" s="40"/>
      <c r="M27" s="40"/>
      <c r="N27" s="40"/>
      <c r="O27" s="40"/>
      <c r="P27" s="40"/>
      <c r="Q27" s="4"/>
    </row>
  </sheetData>
  <mergeCells count="33">
    <mergeCell ref="Q21:Q23"/>
    <mergeCell ref="Q24:Q26"/>
    <mergeCell ref="A24:A26"/>
    <mergeCell ref="B24:B26"/>
    <mergeCell ref="C24:C26"/>
    <mergeCell ref="A21:A23"/>
    <mergeCell ref="B21:B23"/>
    <mergeCell ref="C21:C23"/>
    <mergeCell ref="A1:Q1"/>
    <mergeCell ref="A6:A8"/>
    <mergeCell ref="B6:B8"/>
    <mergeCell ref="C6:C8"/>
    <mergeCell ref="A2:H2"/>
    <mergeCell ref="I2:Q2"/>
    <mergeCell ref="A3:H3"/>
    <mergeCell ref="I3:Q3"/>
    <mergeCell ref="Q6:Q8"/>
    <mergeCell ref="Q9:Q11"/>
    <mergeCell ref="Q12:Q14"/>
    <mergeCell ref="Q18:Q20"/>
    <mergeCell ref="A18:A20"/>
    <mergeCell ref="B18:B20"/>
    <mergeCell ref="C18:C20"/>
    <mergeCell ref="C12:C14"/>
    <mergeCell ref="A15:A17"/>
    <mergeCell ref="B15:B17"/>
    <mergeCell ref="B9:B11"/>
    <mergeCell ref="A9:A11"/>
    <mergeCell ref="C9:C11"/>
    <mergeCell ref="A12:A14"/>
    <mergeCell ref="B12:B14"/>
    <mergeCell ref="C15:C17"/>
    <mergeCell ref="Q15:Q17"/>
  </mergeCells>
  <pageMargins left="0.41" right="0.21" top="0.92" bottom="0.57999999999999996" header="0.23" footer="0.16"/>
  <pageSetup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5"/>
  <sheetViews>
    <sheetView workbookViewId="0">
      <selection activeCell="T15" sqref="T15"/>
    </sheetView>
  </sheetViews>
  <sheetFormatPr defaultRowHeight="15" x14ac:dyDescent="0.25"/>
  <cols>
    <col min="1" max="1" width="3.28515625" style="11" customWidth="1"/>
    <col min="2" max="2" width="19.85546875" style="11" customWidth="1"/>
    <col min="3" max="3" width="4" style="11" bestFit="1" customWidth="1"/>
    <col min="4" max="4" width="3.7109375" style="11" bestFit="1" customWidth="1"/>
    <col min="5" max="5" width="6.5703125" style="11" bestFit="1" customWidth="1"/>
    <col min="6" max="6" width="7.140625" style="11" bestFit="1" customWidth="1"/>
    <col min="7" max="7" width="6.5703125" style="11" bestFit="1" customWidth="1"/>
    <col min="8" max="8" width="6.28515625" style="11" customWidth="1"/>
    <col min="9" max="9" width="6.5703125" style="11" bestFit="1" customWidth="1"/>
    <col min="10" max="10" width="9" style="11" customWidth="1"/>
    <col min="11" max="11" width="9" style="11" bestFit="1" customWidth="1"/>
    <col min="12" max="13" width="6.5703125" style="11" bestFit="1" customWidth="1"/>
    <col min="14" max="14" width="9" style="11" bestFit="1" customWidth="1"/>
    <col min="15" max="15" width="8.140625" style="11" bestFit="1" customWidth="1"/>
    <col min="16" max="16" width="6.5703125" style="11" bestFit="1" customWidth="1"/>
    <col min="17" max="17" width="10.5703125" style="11" customWidth="1"/>
    <col min="18" max="16384" width="9.140625" style="11"/>
  </cols>
  <sheetData>
    <row r="1" spans="1:17" ht="18.75" x14ac:dyDescent="0.25">
      <c r="A1" s="124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38" t="s">
        <v>25</v>
      </c>
      <c r="J2" s="138"/>
      <c r="K2" s="138"/>
      <c r="L2" s="138"/>
      <c r="M2" s="138"/>
      <c r="N2" s="138"/>
      <c r="O2" s="138"/>
      <c r="P2" s="138"/>
      <c r="Q2" s="138"/>
    </row>
    <row r="3" spans="1:17" x14ac:dyDescent="0.25">
      <c r="A3" s="127" t="s">
        <v>24</v>
      </c>
      <c r="B3" s="127"/>
      <c r="C3" s="127"/>
      <c r="D3" s="127"/>
      <c r="E3" s="127"/>
      <c r="F3" s="127"/>
      <c r="G3" s="127"/>
      <c r="H3" s="127"/>
      <c r="I3" s="126" t="s">
        <v>96</v>
      </c>
      <c r="J3" s="126"/>
      <c r="K3" s="126"/>
      <c r="L3" s="126"/>
      <c r="M3" s="126"/>
      <c r="N3" s="126"/>
      <c r="O3" s="126"/>
      <c r="P3" s="126"/>
      <c r="Q3" s="126"/>
    </row>
    <row r="4" spans="1:17" ht="106.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ht="15" customHeight="1" x14ac:dyDescent="0.25">
      <c r="A6" s="143">
        <v>1</v>
      </c>
      <c r="B6" s="144" t="s">
        <v>190</v>
      </c>
      <c r="C6" s="117" t="s">
        <v>21</v>
      </c>
      <c r="D6" s="29" t="s">
        <v>18</v>
      </c>
      <c r="E6" s="17">
        <v>1.6</v>
      </c>
      <c r="F6" s="29" t="s">
        <v>13</v>
      </c>
      <c r="G6" s="29" t="s">
        <v>8</v>
      </c>
      <c r="H6" s="46" t="s">
        <v>9</v>
      </c>
      <c r="I6" s="46" t="s">
        <v>9</v>
      </c>
      <c r="J6" s="46">
        <v>41263</v>
      </c>
      <c r="K6" s="46">
        <f>J6+15</f>
        <v>41278</v>
      </c>
      <c r="L6" s="29" t="s">
        <v>9</v>
      </c>
      <c r="M6" s="46" t="s">
        <v>9</v>
      </c>
      <c r="N6" s="46">
        <v>41301</v>
      </c>
      <c r="O6" s="46">
        <v>41423</v>
      </c>
      <c r="P6" s="29" t="s">
        <v>150</v>
      </c>
      <c r="Q6" s="121" t="s">
        <v>111</v>
      </c>
    </row>
    <row r="7" spans="1:17" x14ac:dyDescent="0.25">
      <c r="A7" s="143"/>
      <c r="B7" s="145"/>
      <c r="C7" s="117"/>
      <c r="D7" s="29" t="s">
        <v>10</v>
      </c>
      <c r="E7" s="17"/>
      <c r="F7" s="29"/>
      <c r="G7" s="29"/>
      <c r="H7" s="46"/>
      <c r="I7" s="46"/>
      <c r="J7" s="46"/>
      <c r="K7" s="46"/>
      <c r="L7" s="46"/>
      <c r="M7" s="46"/>
      <c r="N7" s="46"/>
      <c r="O7" s="46"/>
      <c r="P7" s="29"/>
      <c r="Q7" s="122"/>
    </row>
    <row r="8" spans="1:17" x14ac:dyDescent="0.25">
      <c r="A8" s="143"/>
      <c r="B8" s="146"/>
      <c r="C8" s="117"/>
      <c r="D8" s="29" t="s">
        <v>11</v>
      </c>
      <c r="E8" s="17"/>
      <c r="F8" s="29"/>
      <c r="G8" s="29"/>
      <c r="H8" s="46"/>
      <c r="I8" s="46"/>
      <c r="J8" s="46"/>
      <c r="K8" s="46"/>
      <c r="L8" s="46"/>
      <c r="M8" s="46"/>
      <c r="N8" s="46"/>
      <c r="O8" s="46"/>
      <c r="P8" s="29"/>
      <c r="Q8" s="123"/>
    </row>
    <row r="9" spans="1:17" ht="17.25" customHeight="1" x14ac:dyDescent="0.25">
      <c r="A9" s="116">
        <v>2</v>
      </c>
      <c r="B9" s="144" t="s">
        <v>191</v>
      </c>
      <c r="C9" s="117" t="s">
        <v>21</v>
      </c>
      <c r="D9" s="29" t="s">
        <v>6</v>
      </c>
      <c r="E9" s="17">
        <v>0.79500000000000004</v>
      </c>
      <c r="F9" s="29" t="s">
        <v>13</v>
      </c>
      <c r="G9" s="29" t="s">
        <v>8</v>
      </c>
      <c r="H9" s="46" t="s">
        <v>9</v>
      </c>
      <c r="I9" s="46" t="s">
        <v>9</v>
      </c>
      <c r="J9" s="46">
        <v>41217</v>
      </c>
      <c r="K9" s="46">
        <v>41234</v>
      </c>
      <c r="L9" s="29" t="s">
        <v>9</v>
      </c>
      <c r="M9" s="46" t="s">
        <v>9</v>
      </c>
      <c r="N9" s="46">
        <v>41238</v>
      </c>
      <c r="O9" s="46">
        <v>41302</v>
      </c>
      <c r="P9" s="29" t="s">
        <v>150</v>
      </c>
      <c r="Q9" s="121" t="s">
        <v>111</v>
      </c>
    </row>
    <row r="10" spans="1:17" ht="16.5" customHeight="1" x14ac:dyDescent="0.25">
      <c r="A10" s="116"/>
      <c r="B10" s="145"/>
      <c r="C10" s="117"/>
      <c r="D10" s="29" t="s">
        <v>10</v>
      </c>
      <c r="E10" s="17"/>
      <c r="F10" s="29"/>
      <c r="G10" s="29"/>
      <c r="H10" s="46"/>
      <c r="I10" s="46"/>
      <c r="J10" s="46"/>
      <c r="K10" s="46"/>
      <c r="L10" s="46"/>
      <c r="M10" s="46"/>
      <c r="N10" s="46"/>
      <c r="O10" s="46"/>
      <c r="P10" s="29"/>
      <c r="Q10" s="122"/>
    </row>
    <row r="11" spans="1:17" ht="21" customHeight="1" x14ac:dyDescent="0.25">
      <c r="A11" s="116"/>
      <c r="B11" s="146"/>
      <c r="C11" s="117"/>
      <c r="D11" s="29" t="s">
        <v>11</v>
      </c>
      <c r="E11" s="17"/>
      <c r="F11" s="29"/>
      <c r="G11" s="29"/>
      <c r="H11" s="46"/>
      <c r="I11" s="46"/>
      <c r="J11" s="46"/>
      <c r="K11" s="46"/>
      <c r="L11" s="46"/>
      <c r="M11" s="46"/>
      <c r="N11" s="46"/>
      <c r="O11" s="46"/>
      <c r="P11" s="29"/>
      <c r="Q11" s="123"/>
    </row>
    <row r="12" spans="1:17" ht="15" customHeight="1" x14ac:dyDescent="0.25">
      <c r="A12" s="143">
        <v>3</v>
      </c>
      <c r="B12" s="116" t="s">
        <v>192</v>
      </c>
      <c r="C12" s="117" t="s">
        <v>21</v>
      </c>
      <c r="D12" s="29" t="s">
        <v>6</v>
      </c>
      <c r="E12" s="17">
        <v>0.8</v>
      </c>
      <c r="F12" s="29" t="s">
        <v>13</v>
      </c>
      <c r="G12" s="29" t="s">
        <v>8</v>
      </c>
      <c r="H12" s="46" t="s">
        <v>9</v>
      </c>
      <c r="I12" s="46" t="s">
        <v>9</v>
      </c>
      <c r="J12" s="46">
        <v>41324</v>
      </c>
      <c r="K12" s="46">
        <f>J12+15</f>
        <v>41339</v>
      </c>
      <c r="L12" s="29" t="s">
        <v>9</v>
      </c>
      <c r="M12" s="46" t="s">
        <v>9</v>
      </c>
      <c r="N12" s="46">
        <v>41361</v>
      </c>
      <c r="O12" s="46">
        <v>41423</v>
      </c>
      <c r="P12" s="29" t="s">
        <v>150</v>
      </c>
      <c r="Q12" s="121" t="s">
        <v>118</v>
      </c>
    </row>
    <row r="13" spans="1:17" x14ac:dyDescent="0.25">
      <c r="A13" s="143"/>
      <c r="B13" s="116"/>
      <c r="C13" s="117"/>
      <c r="D13" s="29" t="s">
        <v>10</v>
      </c>
      <c r="E13" s="17"/>
      <c r="F13" s="29"/>
      <c r="G13" s="29"/>
      <c r="H13" s="46"/>
      <c r="I13" s="46"/>
      <c r="J13" s="46"/>
      <c r="K13" s="46"/>
      <c r="L13" s="46"/>
      <c r="M13" s="46"/>
      <c r="N13" s="46"/>
      <c r="O13" s="46"/>
      <c r="P13" s="29"/>
      <c r="Q13" s="122"/>
    </row>
    <row r="14" spans="1:17" x14ac:dyDescent="0.25">
      <c r="A14" s="143"/>
      <c r="B14" s="116"/>
      <c r="C14" s="117"/>
      <c r="D14" s="29" t="s">
        <v>11</v>
      </c>
      <c r="E14" s="17"/>
      <c r="F14" s="29"/>
      <c r="G14" s="29"/>
      <c r="H14" s="46"/>
      <c r="I14" s="46"/>
      <c r="J14" s="46"/>
      <c r="K14" s="46"/>
      <c r="L14" s="46"/>
      <c r="M14" s="46"/>
      <c r="N14" s="46"/>
      <c r="O14" s="46"/>
      <c r="P14" s="29"/>
      <c r="Q14" s="123"/>
    </row>
    <row r="15" spans="1:17" ht="15" customHeight="1" x14ac:dyDescent="0.25">
      <c r="A15" s="116">
        <v>4</v>
      </c>
      <c r="B15" s="116" t="s">
        <v>193</v>
      </c>
      <c r="C15" s="117" t="s">
        <v>21</v>
      </c>
      <c r="D15" s="29" t="s">
        <v>6</v>
      </c>
      <c r="E15" s="17">
        <v>0.7</v>
      </c>
      <c r="F15" s="29" t="s">
        <v>13</v>
      </c>
      <c r="G15" s="29" t="s">
        <v>8</v>
      </c>
      <c r="H15" s="46" t="s">
        <v>9</v>
      </c>
      <c r="I15" s="46" t="s">
        <v>9</v>
      </c>
      <c r="J15" s="46">
        <v>41176</v>
      </c>
      <c r="K15" s="46">
        <v>41191</v>
      </c>
      <c r="L15" s="29" t="s">
        <v>9</v>
      </c>
      <c r="M15" s="46" t="s">
        <v>9</v>
      </c>
      <c r="N15" s="46">
        <v>41196</v>
      </c>
      <c r="O15" s="46">
        <v>41347</v>
      </c>
      <c r="P15" s="29" t="s">
        <v>150</v>
      </c>
      <c r="Q15" s="121" t="s">
        <v>111</v>
      </c>
    </row>
    <row r="16" spans="1:17" x14ac:dyDescent="0.25">
      <c r="A16" s="116"/>
      <c r="B16" s="116"/>
      <c r="C16" s="117"/>
      <c r="D16" s="29" t="s">
        <v>10</v>
      </c>
      <c r="E16" s="17"/>
      <c r="F16" s="29"/>
      <c r="G16" s="29"/>
      <c r="H16" s="46"/>
      <c r="I16" s="46"/>
      <c r="J16" s="46"/>
      <c r="K16" s="46"/>
      <c r="L16" s="46"/>
      <c r="M16" s="46"/>
      <c r="N16" s="46"/>
      <c r="O16" s="46"/>
      <c r="P16" s="29"/>
      <c r="Q16" s="122"/>
    </row>
    <row r="17" spans="1:17" x14ac:dyDescent="0.25">
      <c r="A17" s="116"/>
      <c r="B17" s="116"/>
      <c r="C17" s="117"/>
      <c r="D17" s="29" t="s">
        <v>11</v>
      </c>
      <c r="E17" s="17"/>
      <c r="F17" s="29"/>
      <c r="G17" s="29"/>
      <c r="H17" s="46"/>
      <c r="I17" s="46"/>
      <c r="J17" s="46"/>
      <c r="K17" s="46"/>
      <c r="L17" s="46"/>
      <c r="M17" s="46"/>
      <c r="N17" s="46"/>
      <c r="O17" s="46"/>
      <c r="P17" s="29"/>
      <c r="Q17" s="123"/>
    </row>
    <row r="18" spans="1:17" ht="15" customHeight="1" x14ac:dyDescent="0.25">
      <c r="A18" s="143">
        <v>5</v>
      </c>
      <c r="B18" s="116" t="s">
        <v>194</v>
      </c>
      <c r="C18" s="117" t="s">
        <v>21</v>
      </c>
      <c r="D18" s="29" t="s">
        <v>6</v>
      </c>
      <c r="E18" s="17">
        <v>0.95</v>
      </c>
      <c r="F18" s="29" t="s">
        <v>13</v>
      </c>
      <c r="G18" s="29" t="s">
        <v>8</v>
      </c>
      <c r="H18" s="46" t="s">
        <v>9</v>
      </c>
      <c r="I18" s="46" t="s">
        <v>9</v>
      </c>
      <c r="J18" s="46">
        <v>41257</v>
      </c>
      <c r="K18" s="46">
        <v>41274</v>
      </c>
      <c r="L18" s="29" t="s">
        <v>9</v>
      </c>
      <c r="M18" s="46" t="s">
        <v>9</v>
      </c>
      <c r="N18" s="46">
        <f>K18+21</f>
        <v>41295</v>
      </c>
      <c r="O18" s="46">
        <v>41356</v>
      </c>
      <c r="P18" s="29" t="s">
        <v>150</v>
      </c>
      <c r="Q18" s="121" t="s">
        <v>111</v>
      </c>
    </row>
    <row r="19" spans="1:17" x14ac:dyDescent="0.25">
      <c r="A19" s="143"/>
      <c r="B19" s="116"/>
      <c r="C19" s="117"/>
      <c r="D19" s="29" t="s">
        <v>10</v>
      </c>
      <c r="E19" s="17"/>
      <c r="F19" s="29"/>
      <c r="G19" s="29"/>
      <c r="H19" s="46"/>
      <c r="I19" s="46"/>
      <c r="J19" s="46"/>
      <c r="K19" s="46"/>
      <c r="L19" s="46"/>
      <c r="M19" s="46"/>
      <c r="N19" s="46"/>
      <c r="O19" s="46"/>
      <c r="P19" s="29"/>
      <c r="Q19" s="122"/>
    </row>
    <row r="20" spans="1:17" x14ac:dyDescent="0.25">
      <c r="A20" s="143"/>
      <c r="B20" s="116"/>
      <c r="C20" s="117"/>
      <c r="D20" s="29" t="s">
        <v>11</v>
      </c>
      <c r="E20" s="17"/>
      <c r="F20" s="29"/>
      <c r="G20" s="29"/>
      <c r="H20" s="46"/>
      <c r="I20" s="46"/>
      <c r="J20" s="46"/>
      <c r="K20" s="46"/>
      <c r="L20" s="46"/>
      <c r="M20" s="46"/>
      <c r="N20" s="46"/>
      <c r="O20" s="46"/>
      <c r="P20" s="29"/>
      <c r="Q20" s="123"/>
    </row>
    <row r="21" spans="1:17" x14ac:dyDescent="0.25">
      <c r="A21" s="116">
        <v>6</v>
      </c>
      <c r="B21" s="101" t="s">
        <v>195</v>
      </c>
      <c r="C21" s="102" t="s">
        <v>21</v>
      </c>
      <c r="D21" s="28" t="s">
        <v>6</v>
      </c>
      <c r="E21" s="6">
        <v>1.6</v>
      </c>
      <c r="F21" s="28" t="s">
        <v>7</v>
      </c>
      <c r="G21" s="29" t="s">
        <v>8</v>
      </c>
      <c r="H21" s="46" t="s">
        <v>9</v>
      </c>
      <c r="I21" s="41" t="s">
        <v>9</v>
      </c>
      <c r="J21" s="41">
        <v>41324</v>
      </c>
      <c r="K21" s="41">
        <v>41355</v>
      </c>
      <c r="L21" s="28" t="s">
        <v>9</v>
      </c>
      <c r="M21" s="41" t="s">
        <v>9</v>
      </c>
      <c r="N21" s="41">
        <v>41361</v>
      </c>
      <c r="O21" s="41">
        <v>41423</v>
      </c>
      <c r="P21" s="28" t="s">
        <v>150</v>
      </c>
      <c r="Q21" s="121" t="s">
        <v>118</v>
      </c>
    </row>
    <row r="22" spans="1:17" x14ac:dyDescent="0.25">
      <c r="A22" s="116"/>
      <c r="B22" s="101"/>
      <c r="C22" s="102"/>
      <c r="D22" s="28" t="s">
        <v>10</v>
      </c>
      <c r="E22" s="9"/>
      <c r="F22" s="40"/>
      <c r="G22" s="29"/>
      <c r="H22" s="41"/>
      <c r="I22" s="41"/>
      <c r="J22" s="60"/>
      <c r="K22" s="60"/>
      <c r="L22" s="41"/>
      <c r="M22" s="41"/>
      <c r="N22" s="60"/>
      <c r="O22" s="60"/>
      <c r="P22" s="28"/>
      <c r="Q22" s="122"/>
    </row>
    <row r="23" spans="1:17" x14ac:dyDescent="0.25">
      <c r="A23" s="116"/>
      <c r="B23" s="101"/>
      <c r="C23" s="102"/>
      <c r="D23" s="28" t="s">
        <v>11</v>
      </c>
      <c r="E23" s="9"/>
      <c r="F23" s="40"/>
      <c r="G23" s="29"/>
      <c r="H23" s="41"/>
      <c r="I23" s="41"/>
      <c r="J23" s="60"/>
      <c r="K23" s="60"/>
      <c r="L23" s="41"/>
      <c r="M23" s="41"/>
      <c r="N23" s="60"/>
      <c r="O23" s="60"/>
      <c r="P23" s="28"/>
      <c r="Q23" s="123"/>
    </row>
    <row r="24" spans="1:17" ht="15" customHeight="1" x14ac:dyDescent="0.25">
      <c r="A24" s="143">
        <v>7</v>
      </c>
      <c r="B24" s="116" t="s">
        <v>196</v>
      </c>
      <c r="C24" s="117" t="s">
        <v>21</v>
      </c>
      <c r="D24" s="29" t="s">
        <v>6</v>
      </c>
      <c r="E24" s="17">
        <v>1.5</v>
      </c>
      <c r="F24" s="29" t="s">
        <v>13</v>
      </c>
      <c r="G24" s="29" t="s">
        <v>8</v>
      </c>
      <c r="H24" s="46" t="s">
        <v>9</v>
      </c>
      <c r="I24" s="46" t="s">
        <v>9</v>
      </c>
      <c r="J24" s="76">
        <v>41320</v>
      </c>
      <c r="K24" s="76">
        <v>41334</v>
      </c>
      <c r="L24" s="77" t="s">
        <v>9</v>
      </c>
      <c r="M24" s="76" t="s">
        <v>9</v>
      </c>
      <c r="N24" s="76">
        <v>41343</v>
      </c>
      <c r="O24" s="46">
        <v>41469</v>
      </c>
      <c r="P24" s="29" t="s">
        <v>150</v>
      </c>
      <c r="Q24" s="135" t="s">
        <v>118</v>
      </c>
    </row>
    <row r="25" spans="1:17" x14ac:dyDescent="0.25">
      <c r="A25" s="143"/>
      <c r="B25" s="116"/>
      <c r="C25" s="117"/>
      <c r="D25" s="29" t="s">
        <v>10</v>
      </c>
      <c r="E25" s="17"/>
      <c r="F25" s="29"/>
      <c r="G25" s="29"/>
      <c r="H25" s="46"/>
      <c r="I25" s="46"/>
      <c r="J25" s="46"/>
      <c r="K25" s="46"/>
      <c r="L25" s="46"/>
      <c r="M25" s="46"/>
      <c r="N25" s="46"/>
      <c r="O25" s="46"/>
      <c r="P25" s="29"/>
      <c r="Q25" s="136"/>
    </row>
    <row r="26" spans="1:17" x14ac:dyDescent="0.25">
      <c r="A26" s="143"/>
      <c r="B26" s="116"/>
      <c r="C26" s="117"/>
      <c r="D26" s="29" t="s">
        <v>11</v>
      </c>
      <c r="E26" s="17"/>
      <c r="F26" s="29"/>
      <c r="G26" s="29"/>
      <c r="H26" s="46"/>
      <c r="I26" s="46"/>
      <c r="J26" s="46"/>
      <c r="K26" s="46"/>
      <c r="L26" s="46"/>
      <c r="M26" s="46"/>
      <c r="N26" s="46"/>
      <c r="O26" s="46"/>
      <c r="P26" s="29"/>
      <c r="Q26" s="137"/>
    </row>
    <row r="27" spans="1:17" x14ac:dyDescent="0.25">
      <c r="A27" s="14"/>
      <c r="B27" s="14" t="s">
        <v>16</v>
      </c>
      <c r="C27" s="14"/>
      <c r="D27" s="48"/>
      <c r="E27" s="59">
        <f>SUM(E6:E26)</f>
        <v>7.9450000000000003</v>
      </c>
      <c r="F27" s="48"/>
      <c r="G27" s="48"/>
      <c r="H27" s="46"/>
      <c r="I27" s="46"/>
      <c r="J27" s="48"/>
      <c r="K27" s="48"/>
      <c r="L27" s="48"/>
      <c r="M27" s="48"/>
      <c r="N27" s="48"/>
      <c r="O27" s="48"/>
      <c r="P27" s="48"/>
      <c r="Q27" s="14"/>
    </row>
    <row r="30" spans="1:17" customFormat="1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customFormat="1" ht="12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customFormat="1" ht="12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45" ht="15" customHeight="1" x14ac:dyDescent="0.25"/>
    <row r="99" ht="15" customHeight="1" x14ac:dyDescent="0.25"/>
    <row r="102" ht="15" customHeight="1" x14ac:dyDescent="0.25"/>
    <row r="105" ht="15" customHeight="1" x14ac:dyDescent="0.25"/>
    <row r="108" ht="15" customHeight="1" x14ac:dyDescent="0.25"/>
    <row r="111" ht="15" customHeight="1" x14ac:dyDescent="0.25"/>
    <row r="114" ht="15" customHeight="1" x14ac:dyDescent="0.25"/>
    <row r="117" ht="15" customHeight="1" x14ac:dyDescent="0.25"/>
    <row r="120" ht="15" customHeight="1" x14ac:dyDescent="0.25"/>
    <row r="123" ht="15" customHeight="1" x14ac:dyDescent="0.25"/>
    <row r="159" ht="15" customHeight="1" x14ac:dyDescent="0.25"/>
    <row r="162" ht="15" customHeight="1" x14ac:dyDescent="0.25"/>
    <row r="165" ht="15" customHeight="1" x14ac:dyDescent="0.25"/>
    <row r="168" ht="15" customHeight="1" x14ac:dyDescent="0.25"/>
    <row r="185" ht="15" customHeight="1" x14ac:dyDescent="0.25"/>
    <row r="188" ht="15" customHeight="1" x14ac:dyDescent="0.25"/>
    <row r="191" ht="15" customHeight="1" x14ac:dyDescent="0.25"/>
    <row r="194" ht="15" customHeight="1" x14ac:dyDescent="0.25"/>
    <row r="197" ht="15" customHeight="1" x14ac:dyDescent="0.25"/>
    <row r="200" ht="15" customHeight="1" x14ac:dyDescent="0.25"/>
    <row r="203" ht="15" customHeight="1" x14ac:dyDescent="0.25"/>
    <row r="206" ht="15" customHeight="1" x14ac:dyDescent="0.25"/>
    <row r="209" ht="15" customHeight="1" x14ac:dyDescent="0.25"/>
    <row r="212" ht="15" customHeight="1" x14ac:dyDescent="0.25"/>
    <row r="215" ht="15" customHeight="1" x14ac:dyDescent="0.25"/>
    <row r="218" ht="15" customHeight="1" x14ac:dyDescent="0.25"/>
    <row r="221" ht="15" customHeight="1" x14ac:dyDescent="0.25"/>
    <row r="224" ht="15" customHeight="1" x14ac:dyDescent="0.25"/>
    <row r="245" ht="15" customHeight="1" x14ac:dyDescent="0.25"/>
    <row r="248" ht="15" customHeight="1" x14ac:dyDescent="0.25"/>
    <row r="251" ht="15" customHeight="1" x14ac:dyDescent="0.25"/>
    <row r="254" ht="15" customHeight="1" x14ac:dyDescent="0.25"/>
    <row r="257" ht="15" customHeight="1" x14ac:dyDescent="0.25"/>
    <row r="260" ht="15" customHeight="1" x14ac:dyDescent="0.25"/>
    <row r="263" ht="15" customHeight="1" x14ac:dyDescent="0.25"/>
    <row r="266" ht="15" customHeight="1" x14ac:dyDescent="0.25"/>
    <row r="269" ht="15" customHeight="1" x14ac:dyDescent="0.25"/>
    <row r="272" ht="15" customHeight="1" x14ac:dyDescent="0.25"/>
    <row r="305" ht="15" customHeight="1" x14ac:dyDescent="0.25"/>
    <row r="308" ht="15" customHeight="1" x14ac:dyDescent="0.25"/>
    <row r="311" ht="15" customHeight="1" x14ac:dyDescent="0.25"/>
    <row r="314" ht="15" customHeight="1" x14ac:dyDescent="0.25"/>
    <row r="317" ht="15" customHeight="1" x14ac:dyDescent="0.25"/>
    <row r="320" ht="15" customHeight="1" x14ac:dyDescent="0.25"/>
    <row r="323" ht="15" customHeight="1" x14ac:dyDescent="0.25"/>
    <row r="326" ht="15" customHeight="1" x14ac:dyDescent="0.25"/>
    <row r="329" ht="15" customHeight="1" x14ac:dyDescent="0.25"/>
    <row r="332" ht="15" customHeight="1" x14ac:dyDescent="0.25"/>
    <row r="335" ht="15" customHeight="1" x14ac:dyDescent="0.25"/>
    <row r="338" ht="15" customHeight="1" x14ac:dyDescent="0.25"/>
    <row r="341" ht="15" customHeight="1" x14ac:dyDescent="0.25"/>
    <row r="344" ht="15" customHeight="1" x14ac:dyDescent="0.25"/>
    <row r="365" ht="15" customHeight="1" x14ac:dyDescent="0.25"/>
    <row r="368" ht="15" customHeight="1" x14ac:dyDescent="0.25"/>
    <row r="371" ht="15" customHeight="1" x14ac:dyDescent="0.25"/>
    <row r="374" ht="15" customHeight="1" x14ac:dyDescent="0.25"/>
    <row r="377" ht="15" customHeight="1" x14ac:dyDescent="0.25"/>
    <row r="380" ht="15" customHeight="1" x14ac:dyDescent="0.25"/>
    <row r="383" ht="15" customHeight="1" x14ac:dyDescent="0.25"/>
    <row r="386" ht="15" customHeight="1" x14ac:dyDescent="0.25"/>
    <row r="389" ht="15" customHeight="1" x14ac:dyDescent="0.25"/>
    <row r="425" ht="15" customHeight="1" x14ac:dyDescent="0.25"/>
  </sheetData>
  <mergeCells count="33">
    <mergeCell ref="Q24:Q26"/>
    <mergeCell ref="A21:A23"/>
    <mergeCell ref="B21:B23"/>
    <mergeCell ref="C21:C23"/>
    <mergeCell ref="A24:A26"/>
    <mergeCell ref="B24:B26"/>
    <mergeCell ref="C24:C26"/>
    <mergeCell ref="Q21:Q23"/>
    <mergeCell ref="A18:A20"/>
    <mergeCell ref="B18:B20"/>
    <mergeCell ref="C18:C20"/>
    <mergeCell ref="A12:A14"/>
    <mergeCell ref="B12:B14"/>
    <mergeCell ref="C12:C14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A1:Q1"/>
    <mergeCell ref="A2:H2"/>
    <mergeCell ref="I2:Q2"/>
    <mergeCell ref="A3:H3"/>
    <mergeCell ref="I3:Q3"/>
    <mergeCell ref="Q6:Q8"/>
    <mergeCell ref="Q9:Q11"/>
    <mergeCell ref="Q12:Q14"/>
    <mergeCell ref="Q15:Q17"/>
    <mergeCell ref="Q18:Q20"/>
  </mergeCells>
  <pageMargins left="0.38" right="0.21" top="0.92" bottom="0.55000000000000004" header="0.3" footer="0.18"/>
  <pageSetup orientation="landscape" horizontalDpi="300" verticalDpi="300" r:id="rId1"/>
  <headerFooter>
    <oddHeader>&amp;CTribhuvan University
Second Higher Education Project Implementation Office
Kirtipur</oddHeader>
    <oddFooter>&amp;LOfficer
Procurement&amp;CChief
 Procurement&amp;RCoordinator</oddFooter>
  </headerFooter>
  <ignoredErrors>
    <ignoredError sqref="E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J20" sqref="J20"/>
    </sheetView>
  </sheetViews>
  <sheetFormatPr defaultRowHeight="15" x14ac:dyDescent="0.25"/>
  <cols>
    <col min="1" max="1" width="3.140625" bestFit="1" customWidth="1"/>
    <col min="2" max="2" width="17.85546875" customWidth="1"/>
    <col min="3" max="3" width="4.28515625" bestFit="1" customWidth="1"/>
    <col min="4" max="4" width="2.85546875" customWidth="1"/>
    <col min="5" max="5" width="4.5703125" customWidth="1"/>
    <col min="6" max="6" width="3.5703125" bestFit="1" customWidth="1"/>
    <col min="7" max="7" width="3.28515625" bestFit="1" customWidth="1"/>
    <col min="8" max="8" width="3.140625" bestFit="1" customWidth="1"/>
    <col min="9" max="11" width="8.140625" bestFit="1" customWidth="1"/>
    <col min="12" max="12" width="7.85546875" customWidth="1"/>
    <col min="13" max="14" width="8.140625" bestFit="1" customWidth="1"/>
    <col min="15" max="15" width="3.140625" bestFit="1" customWidth="1"/>
    <col min="16" max="16" width="4.28515625" customWidth="1"/>
    <col min="17" max="20" width="8.140625" bestFit="1" customWidth="1"/>
    <col min="21" max="21" width="6" bestFit="1" customWidth="1"/>
    <col min="22" max="22" width="6.85546875" customWidth="1"/>
  </cols>
  <sheetData>
    <row r="1" spans="1:22" ht="18.75" x14ac:dyDescent="0.25">
      <c r="A1" s="147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x14ac:dyDescent="0.25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18" t="s">
        <v>173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x14ac:dyDescent="0.25">
      <c r="A3" s="98" t="s">
        <v>176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9" t="s">
        <v>197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14" customHeight="1" x14ac:dyDescent="0.25">
      <c r="A4" s="50" t="s">
        <v>136</v>
      </c>
      <c r="B4" s="51" t="s">
        <v>156</v>
      </c>
      <c r="C4" s="52" t="s">
        <v>157</v>
      </c>
      <c r="D4" s="52" t="s">
        <v>138</v>
      </c>
      <c r="E4" s="52" t="s">
        <v>2</v>
      </c>
      <c r="F4" s="52" t="s">
        <v>158</v>
      </c>
      <c r="G4" s="52" t="s">
        <v>159</v>
      </c>
      <c r="H4" s="52" t="s">
        <v>160</v>
      </c>
      <c r="I4" s="52" t="s">
        <v>161</v>
      </c>
      <c r="J4" s="52" t="s">
        <v>162</v>
      </c>
      <c r="K4" s="52" t="s">
        <v>163</v>
      </c>
      <c r="L4" s="52" t="s">
        <v>164</v>
      </c>
      <c r="M4" s="52" t="s">
        <v>165</v>
      </c>
      <c r="N4" s="52" t="s">
        <v>166</v>
      </c>
      <c r="O4" s="52" t="s">
        <v>167</v>
      </c>
      <c r="P4" s="52" t="s">
        <v>168</v>
      </c>
      <c r="Q4" s="52" t="s">
        <v>169</v>
      </c>
      <c r="R4" s="52" t="s">
        <v>170</v>
      </c>
      <c r="S4" s="52" t="s">
        <v>145</v>
      </c>
      <c r="T4" s="52" t="s">
        <v>171</v>
      </c>
      <c r="U4" s="52" t="s">
        <v>172</v>
      </c>
      <c r="V4" s="51" t="s">
        <v>106</v>
      </c>
    </row>
    <row r="5" spans="1:22" x14ac:dyDescent="0.25">
      <c r="A5" s="53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6">
        <v>22</v>
      </c>
    </row>
    <row r="6" spans="1:22" ht="12" customHeight="1" x14ac:dyDescent="0.25">
      <c r="A6" s="142">
        <v>2</v>
      </c>
      <c r="B6" s="103" t="s">
        <v>198</v>
      </c>
      <c r="C6" s="175" t="s">
        <v>12</v>
      </c>
      <c r="D6" s="70" t="s">
        <v>6</v>
      </c>
      <c r="E6" s="1">
        <v>1.37</v>
      </c>
      <c r="F6" s="70" t="s">
        <v>179</v>
      </c>
      <c r="G6" s="70" t="s">
        <v>83</v>
      </c>
      <c r="H6" s="46" t="s">
        <v>9</v>
      </c>
      <c r="I6" s="41">
        <v>41348</v>
      </c>
      <c r="J6" s="41">
        <f>I6+10</f>
        <v>41358</v>
      </c>
      <c r="K6" s="41">
        <f>J6+5</f>
        <v>41363</v>
      </c>
      <c r="L6" s="41">
        <f>K6+30</f>
        <v>41393</v>
      </c>
      <c r="M6" s="41">
        <f>L6+15</f>
        <v>41408</v>
      </c>
      <c r="N6" s="41">
        <f>M6+10</f>
        <v>41418</v>
      </c>
      <c r="O6" s="41" t="s">
        <v>9</v>
      </c>
      <c r="P6" s="70" t="s">
        <v>9</v>
      </c>
      <c r="Q6" s="41">
        <f>N6+15</f>
        <v>41433</v>
      </c>
      <c r="R6" s="41">
        <f>Q6+8</f>
        <v>41441</v>
      </c>
      <c r="S6" s="41">
        <f>R6+5</f>
        <v>41446</v>
      </c>
      <c r="T6" s="41">
        <f>S6+55</f>
        <v>41501</v>
      </c>
      <c r="U6" s="28" t="s">
        <v>150</v>
      </c>
      <c r="V6" s="148" t="s">
        <v>118</v>
      </c>
    </row>
    <row r="7" spans="1:22" ht="12" customHeight="1" x14ac:dyDescent="0.25">
      <c r="A7" s="142"/>
      <c r="B7" s="104"/>
      <c r="C7" s="176"/>
      <c r="D7" s="70" t="s">
        <v>10</v>
      </c>
      <c r="E7" s="1"/>
      <c r="F7" s="70"/>
      <c r="G7" s="70"/>
      <c r="H7" s="41"/>
      <c r="I7" s="41"/>
      <c r="J7" s="41"/>
      <c r="K7" s="41"/>
      <c r="L7" s="41"/>
      <c r="M7" s="41"/>
      <c r="N7" s="41"/>
      <c r="O7" s="41"/>
      <c r="P7" s="70"/>
      <c r="Q7" s="70"/>
      <c r="R7" s="28"/>
      <c r="S7" s="28"/>
      <c r="T7" s="28"/>
      <c r="U7" s="28"/>
      <c r="V7" s="149"/>
    </row>
    <row r="8" spans="1:22" ht="21" customHeight="1" x14ac:dyDescent="0.25">
      <c r="A8" s="142"/>
      <c r="B8" s="105"/>
      <c r="C8" s="177"/>
      <c r="D8" s="70" t="s">
        <v>11</v>
      </c>
      <c r="E8" s="1"/>
      <c r="F8" s="70"/>
      <c r="G8" s="70"/>
      <c r="H8" s="41"/>
      <c r="I8" s="41"/>
      <c r="J8" s="41"/>
      <c r="K8" s="41"/>
      <c r="L8" s="41"/>
      <c r="M8" s="41"/>
      <c r="N8" s="41"/>
      <c r="O8" s="41"/>
      <c r="P8" s="70"/>
      <c r="Q8" s="70"/>
      <c r="R8" s="28"/>
      <c r="S8" s="28"/>
      <c r="T8" s="28"/>
      <c r="U8" s="28"/>
      <c r="V8" s="150"/>
    </row>
    <row r="9" spans="1:22" x14ac:dyDescent="0.25">
      <c r="A9" s="4"/>
      <c r="B9" s="4" t="s">
        <v>16</v>
      </c>
      <c r="C9" s="4"/>
      <c r="D9" s="4"/>
      <c r="E9" s="45">
        <f>SUM(E6:E8)</f>
        <v>1.37</v>
      </c>
      <c r="F9" s="4"/>
      <c r="G9" s="4"/>
      <c r="H9" s="7"/>
      <c r="I9" s="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</sheetData>
  <mergeCells count="9">
    <mergeCell ref="A1:V1"/>
    <mergeCell ref="A6:A8"/>
    <mergeCell ref="B6:B8"/>
    <mergeCell ref="C6:C8"/>
    <mergeCell ref="A2:K2"/>
    <mergeCell ref="L2:V2"/>
    <mergeCell ref="A3:K3"/>
    <mergeCell ref="L3:V3"/>
    <mergeCell ref="V6:V8"/>
  </mergeCells>
  <pageMargins left="0.2" right="0.19" top="0.89" bottom="3.81" header="0.3" footer="3.24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4" workbookViewId="0">
      <selection activeCell="R19" sqref="R19"/>
    </sheetView>
  </sheetViews>
  <sheetFormatPr defaultRowHeight="15" x14ac:dyDescent="0.25"/>
  <cols>
    <col min="1" max="1" width="3.28515625" customWidth="1"/>
    <col min="2" max="2" width="19.85546875" customWidth="1"/>
    <col min="3" max="3" width="4" bestFit="1" customWidth="1"/>
    <col min="4" max="4" width="3.7109375" bestFit="1" customWidth="1"/>
    <col min="5" max="5" width="6.5703125" bestFit="1" customWidth="1"/>
    <col min="6" max="6" width="7.140625" bestFit="1" customWidth="1"/>
    <col min="7" max="7" width="6.5703125" bestFit="1" customWidth="1"/>
    <col min="8" max="8" width="6.28515625" customWidth="1"/>
    <col min="9" max="9" width="6.5703125" bestFit="1" customWidth="1"/>
    <col min="10" max="10" width="9" customWidth="1"/>
    <col min="11" max="11" width="8.140625" bestFit="1" customWidth="1"/>
    <col min="12" max="13" width="6.5703125" bestFit="1" customWidth="1"/>
    <col min="14" max="14" width="9" bestFit="1" customWidth="1"/>
    <col min="15" max="15" width="8.140625" bestFit="1" customWidth="1"/>
    <col min="16" max="16" width="7.7109375" customWidth="1"/>
    <col min="17" max="17" width="14.28515625" customWidth="1"/>
  </cols>
  <sheetData>
    <row r="1" spans="1:17" ht="18.75" x14ac:dyDescent="0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4" t="s">
        <v>0</v>
      </c>
      <c r="B2" s="94"/>
      <c r="C2" s="94"/>
      <c r="D2" s="94"/>
      <c r="E2" s="94"/>
      <c r="F2" s="94"/>
      <c r="G2" s="94"/>
      <c r="H2" s="94"/>
      <c r="I2" s="128" t="s">
        <v>25</v>
      </c>
      <c r="J2" s="128"/>
      <c r="K2" s="128"/>
      <c r="L2" s="128"/>
      <c r="M2" s="128"/>
      <c r="N2" s="128"/>
      <c r="O2" s="128"/>
      <c r="P2" s="128"/>
      <c r="Q2" s="128"/>
    </row>
    <row r="3" spans="1:17" x14ac:dyDescent="0.25">
      <c r="A3" s="98" t="s">
        <v>24</v>
      </c>
      <c r="B3" s="98"/>
      <c r="C3" s="98"/>
      <c r="D3" s="98"/>
      <c r="E3" s="98"/>
      <c r="F3" s="98"/>
      <c r="G3" s="98"/>
      <c r="H3" s="98"/>
      <c r="I3" s="99" t="s">
        <v>97</v>
      </c>
      <c r="J3" s="99"/>
      <c r="K3" s="99"/>
      <c r="L3" s="99"/>
      <c r="M3" s="99"/>
      <c r="N3" s="99"/>
      <c r="O3" s="99"/>
      <c r="P3" s="99"/>
      <c r="Q3" s="99"/>
    </row>
    <row r="4" spans="1:17" ht="108.75" customHeight="1" x14ac:dyDescent="0.25">
      <c r="A4" s="36" t="s">
        <v>136</v>
      </c>
      <c r="B4" s="37" t="s">
        <v>137</v>
      </c>
      <c r="C4" s="38" t="s">
        <v>1</v>
      </c>
      <c r="D4" s="38" t="s">
        <v>138</v>
      </c>
      <c r="E4" s="38" t="s">
        <v>139</v>
      </c>
      <c r="F4" s="38" t="s">
        <v>3</v>
      </c>
      <c r="G4" s="38" t="s">
        <v>140</v>
      </c>
      <c r="H4" s="38" t="s">
        <v>141</v>
      </c>
      <c r="I4" s="38" t="s">
        <v>142</v>
      </c>
      <c r="J4" s="38" t="s">
        <v>4</v>
      </c>
      <c r="K4" s="38" t="s">
        <v>5</v>
      </c>
      <c r="L4" s="38" t="s">
        <v>143</v>
      </c>
      <c r="M4" s="38" t="s">
        <v>144</v>
      </c>
      <c r="N4" s="38" t="s">
        <v>145</v>
      </c>
      <c r="O4" s="38" t="s">
        <v>146</v>
      </c>
      <c r="P4" s="38" t="s">
        <v>147</v>
      </c>
      <c r="Q4" s="38" t="s">
        <v>106</v>
      </c>
    </row>
    <row r="5" spans="1:17" ht="15" customHeight="1" x14ac:dyDescent="0.25">
      <c r="A5" s="39">
        <v>1</v>
      </c>
      <c r="B5" s="39">
        <f>A5+1</f>
        <v>2</v>
      </c>
      <c r="C5" s="39">
        <f t="shared" ref="C5:Q5" si="0">B5+1</f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  <c r="J5" s="39">
        <f t="shared" si="0"/>
        <v>10</v>
      </c>
      <c r="K5" s="39">
        <f t="shared" si="0"/>
        <v>11</v>
      </c>
      <c r="L5" s="39">
        <f t="shared" si="0"/>
        <v>12</v>
      </c>
      <c r="M5" s="39">
        <f t="shared" si="0"/>
        <v>13</v>
      </c>
      <c r="N5" s="39">
        <f t="shared" si="0"/>
        <v>14</v>
      </c>
      <c r="O5" s="39">
        <f t="shared" si="0"/>
        <v>15</v>
      </c>
      <c r="P5" s="39">
        <f t="shared" si="0"/>
        <v>16</v>
      </c>
      <c r="Q5" s="39">
        <f t="shared" si="0"/>
        <v>17</v>
      </c>
    </row>
    <row r="6" spans="1:17" x14ac:dyDescent="0.25">
      <c r="A6" s="142">
        <v>1</v>
      </c>
      <c r="B6" s="100" t="s">
        <v>130</v>
      </c>
      <c r="C6" s="102" t="s">
        <v>12</v>
      </c>
      <c r="D6" s="28" t="s">
        <v>18</v>
      </c>
      <c r="E6" s="6">
        <v>1</v>
      </c>
      <c r="F6" s="28" t="s">
        <v>13</v>
      </c>
      <c r="G6" s="28" t="s">
        <v>8</v>
      </c>
      <c r="H6" s="46" t="s">
        <v>9</v>
      </c>
      <c r="I6" s="41" t="s">
        <v>9</v>
      </c>
      <c r="J6" s="41">
        <v>41167</v>
      </c>
      <c r="K6" s="41">
        <v>41183</v>
      </c>
      <c r="L6" s="46" t="s">
        <v>9</v>
      </c>
      <c r="M6" s="41" t="s">
        <v>9</v>
      </c>
      <c r="N6" s="41">
        <v>41195</v>
      </c>
      <c r="O6" s="41">
        <v>41289</v>
      </c>
      <c r="P6" s="28" t="s">
        <v>150</v>
      </c>
      <c r="Q6" s="132" t="s">
        <v>111</v>
      </c>
    </row>
    <row r="7" spans="1:17" ht="13.5" customHeight="1" x14ac:dyDescent="0.25">
      <c r="A7" s="142"/>
      <c r="B7" s="100"/>
      <c r="C7" s="102"/>
      <c r="D7" s="28" t="s">
        <v>10</v>
      </c>
      <c r="E7" s="6"/>
      <c r="F7" s="28"/>
      <c r="G7" s="28"/>
      <c r="H7" s="46"/>
      <c r="I7" s="41"/>
      <c r="J7" s="41"/>
      <c r="K7" s="41"/>
      <c r="L7" s="41"/>
      <c r="M7" s="41"/>
      <c r="N7" s="41"/>
      <c r="O7" s="41"/>
      <c r="P7" s="28"/>
      <c r="Q7" s="133"/>
    </row>
    <row r="8" spans="1:17" ht="12.75" customHeight="1" x14ac:dyDescent="0.25">
      <c r="A8" s="142"/>
      <c r="B8" s="100"/>
      <c r="C8" s="102"/>
      <c r="D8" s="28" t="s">
        <v>11</v>
      </c>
      <c r="E8" s="6"/>
      <c r="F8" s="28"/>
      <c r="G8" s="28"/>
      <c r="H8" s="41"/>
      <c r="I8" s="41"/>
      <c r="J8" s="41"/>
      <c r="K8" s="41"/>
      <c r="L8" s="41"/>
      <c r="M8" s="41"/>
      <c r="N8" s="41"/>
      <c r="O8" s="41"/>
      <c r="P8" s="28"/>
      <c r="Q8" s="134"/>
    </row>
    <row r="9" spans="1:17" x14ac:dyDescent="0.25">
      <c r="A9" s="142">
        <v>2</v>
      </c>
      <c r="B9" s="100" t="s">
        <v>32</v>
      </c>
      <c r="C9" s="102" t="s">
        <v>12</v>
      </c>
      <c r="D9" s="28" t="s">
        <v>18</v>
      </c>
      <c r="E9" s="6">
        <v>0.5</v>
      </c>
      <c r="F9" s="28" t="s">
        <v>13</v>
      </c>
      <c r="G9" s="28" t="s">
        <v>8</v>
      </c>
      <c r="H9" s="46" t="s">
        <v>9</v>
      </c>
      <c r="I9" s="41" t="s">
        <v>9</v>
      </c>
      <c r="J9" s="41">
        <v>41233</v>
      </c>
      <c r="K9" s="41">
        <v>41248</v>
      </c>
      <c r="L9" s="46" t="s">
        <v>9</v>
      </c>
      <c r="M9" s="41" t="s">
        <v>9</v>
      </c>
      <c r="N9" s="41">
        <v>41258</v>
      </c>
      <c r="O9" s="41">
        <v>41310</v>
      </c>
      <c r="P9" s="28" t="s">
        <v>150</v>
      </c>
      <c r="Q9" s="132" t="s">
        <v>111</v>
      </c>
    </row>
    <row r="10" spans="1:17" ht="13.5" customHeight="1" x14ac:dyDescent="0.25">
      <c r="A10" s="142"/>
      <c r="B10" s="100"/>
      <c r="C10" s="102"/>
      <c r="D10" s="28" t="s">
        <v>10</v>
      </c>
      <c r="E10" s="6"/>
      <c r="F10" s="28"/>
      <c r="G10" s="28"/>
      <c r="H10" s="46"/>
      <c r="I10" s="41"/>
      <c r="J10" s="41"/>
      <c r="K10" s="41"/>
      <c r="L10" s="41"/>
      <c r="M10" s="41"/>
      <c r="N10" s="41"/>
      <c r="O10" s="41"/>
      <c r="P10" s="28"/>
      <c r="Q10" s="133"/>
    </row>
    <row r="11" spans="1:17" ht="12.75" customHeight="1" x14ac:dyDescent="0.25">
      <c r="A11" s="142"/>
      <c r="B11" s="100"/>
      <c r="C11" s="102"/>
      <c r="D11" s="28" t="s">
        <v>11</v>
      </c>
      <c r="E11" s="6"/>
      <c r="F11" s="28"/>
      <c r="G11" s="28"/>
      <c r="H11" s="41"/>
      <c r="I11" s="41"/>
      <c r="J11" s="41"/>
      <c r="K11" s="41"/>
      <c r="L11" s="41"/>
      <c r="M11" s="41"/>
      <c r="N11" s="41"/>
      <c r="O11" s="41"/>
      <c r="P11" s="28"/>
      <c r="Q11" s="134"/>
    </row>
    <row r="12" spans="1:17" x14ac:dyDescent="0.25">
      <c r="A12" s="142">
        <v>3</v>
      </c>
      <c r="B12" s="100" t="s">
        <v>108</v>
      </c>
      <c r="C12" s="102" t="s">
        <v>12</v>
      </c>
      <c r="D12" s="28" t="s">
        <v>18</v>
      </c>
      <c r="E12" s="6">
        <v>0.2</v>
      </c>
      <c r="F12" s="28" t="s">
        <v>13</v>
      </c>
      <c r="G12" s="28" t="s">
        <v>8</v>
      </c>
      <c r="H12" s="46" t="s">
        <v>9</v>
      </c>
      <c r="I12" s="41" t="s">
        <v>9</v>
      </c>
      <c r="J12" s="41">
        <v>41130</v>
      </c>
      <c r="K12" s="41">
        <v>41147</v>
      </c>
      <c r="L12" s="46" t="s">
        <v>9</v>
      </c>
      <c r="M12" s="41" t="s">
        <v>9</v>
      </c>
      <c r="N12" s="41">
        <v>41156</v>
      </c>
      <c r="O12" s="41">
        <v>41278</v>
      </c>
      <c r="P12" s="28" t="s">
        <v>150</v>
      </c>
      <c r="Q12" s="132" t="s">
        <v>111</v>
      </c>
    </row>
    <row r="13" spans="1:17" ht="12.75" customHeight="1" x14ac:dyDescent="0.25">
      <c r="A13" s="142"/>
      <c r="B13" s="100"/>
      <c r="C13" s="102"/>
      <c r="D13" s="28" t="s">
        <v>10</v>
      </c>
      <c r="E13" s="6"/>
      <c r="F13" s="28"/>
      <c r="G13" s="28"/>
      <c r="H13" s="46"/>
      <c r="I13" s="41"/>
      <c r="J13" s="41"/>
      <c r="K13" s="41"/>
      <c r="L13" s="41"/>
      <c r="M13" s="41"/>
      <c r="N13" s="41"/>
      <c r="O13" s="41"/>
      <c r="P13" s="28"/>
      <c r="Q13" s="133"/>
    </row>
    <row r="14" spans="1:17" ht="11.25" customHeight="1" x14ac:dyDescent="0.25">
      <c r="A14" s="142"/>
      <c r="B14" s="100"/>
      <c r="C14" s="102"/>
      <c r="D14" s="28" t="s">
        <v>11</v>
      </c>
      <c r="E14" s="6"/>
      <c r="F14" s="28"/>
      <c r="G14" s="28"/>
      <c r="H14" s="41"/>
      <c r="I14" s="41"/>
      <c r="J14" s="41"/>
      <c r="K14" s="41"/>
      <c r="L14" s="41"/>
      <c r="M14" s="41"/>
      <c r="N14" s="41"/>
      <c r="O14" s="41"/>
      <c r="P14" s="28"/>
      <c r="Q14" s="134"/>
    </row>
    <row r="15" spans="1:17" x14ac:dyDescent="0.25">
      <c r="A15" s="142">
        <v>4</v>
      </c>
      <c r="B15" s="100" t="s">
        <v>131</v>
      </c>
      <c r="C15" s="102" t="s">
        <v>12</v>
      </c>
      <c r="D15" s="28" t="s">
        <v>18</v>
      </c>
      <c r="E15" s="6">
        <v>0.2</v>
      </c>
      <c r="F15" s="28" t="s">
        <v>13</v>
      </c>
      <c r="G15" s="28" t="s">
        <v>8</v>
      </c>
      <c r="H15" s="46" t="s">
        <v>9</v>
      </c>
      <c r="I15" s="41" t="s">
        <v>9</v>
      </c>
      <c r="J15" s="41">
        <v>41130</v>
      </c>
      <c r="K15" s="41">
        <v>41147</v>
      </c>
      <c r="L15" s="46" t="s">
        <v>9</v>
      </c>
      <c r="M15" s="41" t="s">
        <v>9</v>
      </c>
      <c r="N15" s="41">
        <v>41156</v>
      </c>
      <c r="O15" s="41">
        <v>41278</v>
      </c>
      <c r="P15" s="28" t="s">
        <v>150</v>
      </c>
      <c r="Q15" s="132" t="s">
        <v>111</v>
      </c>
    </row>
    <row r="16" spans="1:17" ht="12.75" customHeight="1" x14ac:dyDescent="0.25">
      <c r="A16" s="142"/>
      <c r="B16" s="100"/>
      <c r="C16" s="102"/>
      <c r="D16" s="28" t="s">
        <v>10</v>
      </c>
      <c r="E16" s="6"/>
      <c r="F16" s="28"/>
      <c r="G16" s="28"/>
      <c r="H16" s="46"/>
      <c r="I16" s="41"/>
      <c r="J16" s="41"/>
      <c r="K16" s="41"/>
      <c r="L16" s="41"/>
      <c r="M16" s="41"/>
      <c r="N16" s="41"/>
      <c r="O16" s="41"/>
      <c r="P16" s="28"/>
      <c r="Q16" s="133"/>
    </row>
    <row r="17" spans="1:17" ht="12.75" customHeight="1" x14ac:dyDescent="0.25">
      <c r="A17" s="142"/>
      <c r="B17" s="100"/>
      <c r="C17" s="102"/>
      <c r="D17" s="28" t="s">
        <v>11</v>
      </c>
      <c r="E17" s="6"/>
      <c r="F17" s="28"/>
      <c r="G17" s="28"/>
      <c r="H17" s="41"/>
      <c r="I17" s="41"/>
      <c r="J17" s="41"/>
      <c r="K17" s="41"/>
      <c r="L17" s="41"/>
      <c r="M17" s="41"/>
      <c r="N17" s="41"/>
      <c r="O17" s="41"/>
      <c r="P17" s="28"/>
      <c r="Q17" s="134"/>
    </row>
    <row r="18" spans="1:17" x14ac:dyDescent="0.25">
      <c r="A18" s="142">
        <v>5</v>
      </c>
      <c r="B18" s="100" t="s">
        <v>120</v>
      </c>
      <c r="C18" s="102" t="s">
        <v>12</v>
      </c>
      <c r="D18" s="28" t="s">
        <v>18</v>
      </c>
      <c r="E18" s="6">
        <v>0.3</v>
      </c>
      <c r="F18" s="28" t="s">
        <v>13</v>
      </c>
      <c r="G18" s="28" t="s">
        <v>8</v>
      </c>
      <c r="H18" s="46" t="s">
        <v>9</v>
      </c>
      <c r="I18" s="41" t="s">
        <v>9</v>
      </c>
      <c r="J18" s="41">
        <v>41233</v>
      </c>
      <c r="K18" s="41">
        <v>41248</v>
      </c>
      <c r="L18" s="46" t="s">
        <v>9</v>
      </c>
      <c r="M18" s="41" t="s">
        <v>9</v>
      </c>
      <c r="N18" s="41">
        <v>41258</v>
      </c>
      <c r="O18" s="41">
        <v>41469</v>
      </c>
      <c r="P18" s="28" t="s">
        <v>150</v>
      </c>
      <c r="Q18" s="132" t="s">
        <v>111</v>
      </c>
    </row>
    <row r="19" spans="1:17" ht="13.5" customHeight="1" x14ac:dyDescent="0.25">
      <c r="A19" s="142"/>
      <c r="B19" s="100"/>
      <c r="C19" s="102"/>
      <c r="D19" s="28" t="s">
        <v>10</v>
      </c>
      <c r="E19" s="6"/>
      <c r="F19" s="28"/>
      <c r="G19" s="28"/>
      <c r="H19" s="46"/>
      <c r="I19" s="41"/>
      <c r="J19" s="41"/>
      <c r="K19" s="41"/>
      <c r="L19" s="41"/>
      <c r="M19" s="41"/>
      <c r="N19" s="41"/>
      <c r="O19" s="41"/>
      <c r="P19" s="28"/>
      <c r="Q19" s="133"/>
    </row>
    <row r="20" spans="1:17" ht="12.75" customHeight="1" x14ac:dyDescent="0.25">
      <c r="A20" s="142"/>
      <c r="B20" s="100"/>
      <c r="C20" s="102"/>
      <c r="D20" s="28" t="s">
        <v>11</v>
      </c>
      <c r="E20" s="6"/>
      <c r="F20" s="28"/>
      <c r="G20" s="28"/>
      <c r="H20" s="41"/>
      <c r="I20" s="41"/>
      <c r="J20" s="41"/>
      <c r="K20" s="41"/>
      <c r="L20" s="41"/>
      <c r="M20" s="41"/>
      <c r="N20" s="41"/>
      <c r="O20" s="41"/>
      <c r="P20" s="28"/>
      <c r="Q20" s="134"/>
    </row>
    <row r="21" spans="1:17" x14ac:dyDescent="0.25">
      <c r="A21" s="142">
        <v>6</v>
      </c>
      <c r="B21" s="100" t="s">
        <v>199</v>
      </c>
      <c r="C21" s="102" t="s">
        <v>12</v>
      </c>
      <c r="D21" s="28" t="s">
        <v>18</v>
      </c>
      <c r="E21" s="6">
        <v>0.15</v>
      </c>
      <c r="F21" s="28" t="s">
        <v>20</v>
      </c>
      <c r="G21" s="28" t="s">
        <v>83</v>
      </c>
      <c r="H21" s="46" t="s">
        <v>9</v>
      </c>
      <c r="I21" s="41" t="s">
        <v>9</v>
      </c>
      <c r="J21" s="41">
        <v>41312</v>
      </c>
      <c r="K21" s="41">
        <v>41319</v>
      </c>
      <c r="L21" s="46" t="s">
        <v>9</v>
      </c>
      <c r="M21" s="41" t="s">
        <v>9</v>
      </c>
      <c r="N21" s="41">
        <v>41329</v>
      </c>
      <c r="O21" s="41">
        <v>41357</v>
      </c>
      <c r="P21" s="28" t="s">
        <v>150</v>
      </c>
      <c r="Q21" s="132" t="s">
        <v>118</v>
      </c>
    </row>
    <row r="22" spans="1:17" x14ac:dyDescent="0.25">
      <c r="A22" s="142"/>
      <c r="B22" s="100"/>
      <c r="C22" s="102"/>
      <c r="D22" s="28" t="s">
        <v>10</v>
      </c>
      <c r="E22" s="6"/>
      <c r="F22" s="28"/>
      <c r="G22" s="28"/>
      <c r="H22" s="46"/>
      <c r="I22" s="41"/>
      <c r="J22" s="41"/>
      <c r="K22" s="41"/>
      <c r="L22" s="41"/>
      <c r="M22" s="41"/>
      <c r="N22" s="41"/>
      <c r="O22" s="41"/>
      <c r="P22" s="28"/>
      <c r="Q22" s="133"/>
    </row>
    <row r="23" spans="1:17" x14ac:dyDescent="0.25">
      <c r="A23" s="142"/>
      <c r="B23" s="100"/>
      <c r="C23" s="102"/>
      <c r="D23" s="28" t="s">
        <v>11</v>
      </c>
      <c r="E23" s="6"/>
      <c r="F23" s="28"/>
      <c r="G23" s="28"/>
      <c r="H23" s="41"/>
      <c r="I23" s="41"/>
      <c r="J23" s="41"/>
      <c r="K23" s="41"/>
      <c r="L23" s="41"/>
      <c r="M23" s="41"/>
      <c r="N23" s="41"/>
      <c r="O23" s="41"/>
      <c r="P23" s="28"/>
      <c r="Q23" s="134"/>
    </row>
    <row r="24" spans="1:17" x14ac:dyDescent="0.25">
      <c r="A24" s="142">
        <v>7</v>
      </c>
      <c r="B24" s="100" t="s">
        <v>200</v>
      </c>
      <c r="C24" s="102" t="s">
        <v>12</v>
      </c>
      <c r="D24" s="70" t="s">
        <v>18</v>
      </c>
      <c r="E24" s="6">
        <v>0.3</v>
      </c>
      <c r="F24" s="70" t="s">
        <v>20</v>
      </c>
      <c r="G24" s="70" t="s">
        <v>83</v>
      </c>
      <c r="H24" s="46" t="s">
        <v>9</v>
      </c>
      <c r="I24" s="41" t="s">
        <v>9</v>
      </c>
      <c r="J24" s="41">
        <v>41312</v>
      </c>
      <c r="K24" s="41">
        <v>41477</v>
      </c>
      <c r="L24" s="46" t="s">
        <v>9</v>
      </c>
      <c r="M24" s="41" t="s">
        <v>9</v>
      </c>
      <c r="N24" s="41">
        <v>41335</v>
      </c>
      <c r="O24" s="41">
        <v>41428</v>
      </c>
      <c r="P24" s="70" t="s">
        <v>150</v>
      </c>
      <c r="Q24" s="132" t="s">
        <v>118</v>
      </c>
    </row>
    <row r="25" spans="1:17" x14ac:dyDescent="0.25">
      <c r="A25" s="142"/>
      <c r="B25" s="100"/>
      <c r="C25" s="102"/>
      <c r="D25" s="70" t="s">
        <v>10</v>
      </c>
      <c r="E25" s="6"/>
      <c r="F25" s="70"/>
      <c r="G25" s="70"/>
      <c r="H25" s="46"/>
      <c r="I25" s="41"/>
      <c r="J25" s="41"/>
      <c r="K25" s="41"/>
      <c r="L25" s="41"/>
      <c r="M25" s="41"/>
      <c r="N25" s="41"/>
      <c r="O25" s="41"/>
      <c r="P25" s="70"/>
      <c r="Q25" s="133"/>
    </row>
    <row r="26" spans="1:17" x14ac:dyDescent="0.25">
      <c r="A26" s="142"/>
      <c r="B26" s="100"/>
      <c r="C26" s="102"/>
      <c r="D26" s="70" t="s">
        <v>11</v>
      </c>
      <c r="E26" s="6"/>
      <c r="F26" s="70"/>
      <c r="G26" s="70"/>
      <c r="H26" s="41"/>
      <c r="I26" s="41"/>
      <c r="J26" s="41"/>
      <c r="K26" s="41"/>
      <c r="L26" s="41"/>
      <c r="M26" s="41"/>
      <c r="N26" s="41"/>
      <c r="O26" s="41"/>
      <c r="P26" s="70"/>
      <c r="Q26" s="134"/>
    </row>
    <row r="27" spans="1:17" x14ac:dyDescent="0.25">
      <c r="A27" s="142">
        <v>8</v>
      </c>
      <c r="B27" s="100" t="s">
        <v>254</v>
      </c>
      <c r="C27" s="102" t="s">
        <v>12</v>
      </c>
      <c r="D27" s="70" t="s">
        <v>18</v>
      </c>
      <c r="E27" s="6">
        <v>0.3</v>
      </c>
      <c r="F27" s="70" t="s">
        <v>13</v>
      </c>
      <c r="G27" s="70" t="s">
        <v>83</v>
      </c>
      <c r="H27" s="46" t="s">
        <v>9</v>
      </c>
      <c r="I27" s="41" t="s">
        <v>9</v>
      </c>
      <c r="J27" s="41">
        <v>41312</v>
      </c>
      <c r="K27" s="41">
        <v>41327</v>
      </c>
      <c r="L27" s="46" t="s">
        <v>9</v>
      </c>
      <c r="M27" s="41" t="s">
        <v>9</v>
      </c>
      <c r="N27" s="41">
        <v>41335</v>
      </c>
      <c r="O27" s="41">
        <v>41428</v>
      </c>
      <c r="P27" s="70" t="s">
        <v>150</v>
      </c>
      <c r="Q27" s="132" t="s">
        <v>118</v>
      </c>
    </row>
    <row r="28" spans="1:17" ht="13.5" customHeight="1" x14ac:dyDescent="0.25">
      <c r="A28" s="142"/>
      <c r="B28" s="100"/>
      <c r="C28" s="102"/>
      <c r="D28" s="70" t="s">
        <v>10</v>
      </c>
      <c r="E28" s="6"/>
      <c r="F28" s="28"/>
      <c r="G28" s="28"/>
      <c r="H28" s="46"/>
      <c r="I28" s="41"/>
      <c r="J28" s="41"/>
      <c r="K28" s="41"/>
      <c r="L28" s="41"/>
      <c r="M28" s="41"/>
      <c r="N28" s="41"/>
      <c r="O28" s="41"/>
      <c r="P28" s="28"/>
      <c r="Q28" s="133"/>
    </row>
    <row r="29" spans="1:17" ht="12.75" customHeight="1" x14ac:dyDescent="0.25">
      <c r="A29" s="142"/>
      <c r="B29" s="100"/>
      <c r="C29" s="102"/>
      <c r="D29" s="70" t="s">
        <v>11</v>
      </c>
      <c r="E29" s="6"/>
      <c r="F29" s="28"/>
      <c r="G29" s="28"/>
      <c r="H29" s="41"/>
      <c r="I29" s="41"/>
      <c r="J29" s="41"/>
      <c r="K29" s="41"/>
      <c r="L29" s="41"/>
      <c r="M29" s="41"/>
      <c r="N29" s="41"/>
      <c r="O29" s="41"/>
      <c r="P29" s="28"/>
      <c r="Q29" s="134"/>
    </row>
    <row r="30" spans="1:17" x14ac:dyDescent="0.25">
      <c r="A30" s="4"/>
      <c r="B30" s="4" t="s">
        <v>16</v>
      </c>
      <c r="C30" s="4"/>
      <c r="D30" s="40"/>
      <c r="E30" s="45">
        <f>SUM(E6:E29)</f>
        <v>2.9499999999999993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86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</sheetData>
  <mergeCells count="37"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1:Q1"/>
    <mergeCell ref="A2:H2"/>
    <mergeCell ref="I2:Q2"/>
    <mergeCell ref="A3:H3"/>
    <mergeCell ref="I3:Q3"/>
    <mergeCell ref="Q21:Q23"/>
    <mergeCell ref="Q24:Q26"/>
    <mergeCell ref="Q27:Q29"/>
    <mergeCell ref="Q6:Q8"/>
    <mergeCell ref="Q9:Q11"/>
    <mergeCell ref="Q12:Q14"/>
    <mergeCell ref="Q15:Q17"/>
    <mergeCell ref="Q18:Q20"/>
  </mergeCells>
  <pageMargins left="0.36" right="0.2" top="0.88" bottom="0.98" header="0.3" footer="0.17"/>
  <pageSetup paperSize="9" orientation="landscape" horizontalDpi="300" verticalDpi="300" r:id="rId1"/>
  <headerFooter>
    <oddHeader>&amp;CTribhuvan University
Second Higher Education Project Implementation Office
Kirtipur</oddHeader>
    <oddFooter>&amp;LOfficer
Procurement&amp;CChief
Procurement&amp;RCoordinator</oddFooter>
  </headerFooter>
  <ignoredErrors>
    <ignoredError sqref="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6</vt:i4>
      </vt:variant>
    </vt:vector>
  </HeadingPairs>
  <TitlesOfParts>
    <vt:vector size="34" baseType="lpstr">
      <vt:lpstr>Mahendra Ilam Goods</vt:lpstr>
      <vt:lpstr>Ilam Consulting Service</vt:lpstr>
      <vt:lpstr>Mahendra Ilam Works</vt:lpstr>
      <vt:lpstr>Nepal Gung Goods</vt:lpstr>
      <vt:lpstr>Nepal Gung Works</vt:lpstr>
      <vt:lpstr>Mechi Goods</vt:lpstr>
      <vt:lpstr>Mechi Works</vt:lpstr>
      <vt:lpstr>Mechi Consulting Service</vt:lpstr>
      <vt:lpstr>Siddhnath Goods</vt:lpstr>
      <vt:lpstr>Siddhanath Works</vt:lpstr>
      <vt:lpstr>siddha nath Consulting service</vt:lpstr>
      <vt:lpstr>Dhankuta goods</vt:lpstr>
      <vt:lpstr>dhankuta consulting servies</vt:lpstr>
      <vt:lpstr>Dhankuta Works</vt:lpstr>
      <vt:lpstr>Bhairahawa works  </vt:lpstr>
      <vt:lpstr>Padmakanya Goods</vt:lpstr>
      <vt:lpstr>Padmakanya Works</vt:lpstr>
      <vt:lpstr>Trichandra Goods</vt:lpstr>
      <vt:lpstr>Trichandra Works</vt:lpstr>
      <vt:lpstr>Palpa Goods</vt:lpstr>
      <vt:lpstr>Palpa Works</vt:lpstr>
      <vt:lpstr>Central Tech Goods</vt:lpstr>
      <vt:lpstr>Central Technology Works</vt:lpstr>
      <vt:lpstr>mahendra Goods</vt:lpstr>
      <vt:lpstr>Mahendra Works</vt:lpstr>
      <vt:lpstr>Summary of Cost</vt:lpstr>
      <vt:lpstr>Abbreviations Used</vt:lpstr>
      <vt:lpstr>Public Youth</vt:lpstr>
      <vt:lpstr>'Central Tech Goods'!Print_Titles</vt:lpstr>
      <vt:lpstr>'Central Technology Works'!Print_Titles</vt:lpstr>
      <vt:lpstr>'Dhankuta Works'!Print_Titles</vt:lpstr>
      <vt:lpstr>'Nepal Gung Works'!Print_Titles</vt:lpstr>
      <vt:lpstr>'Siddhanath Works'!Print_Titles</vt:lpstr>
      <vt:lpstr>'Siddhnath Goods'!Print_Titles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Shambhu Prasad Uprety</cp:lastModifiedBy>
  <cp:lastPrinted>2013-02-14T08:45:51Z</cp:lastPrinted>
  <dcterms:created xsi:type="dcterms:W3CDTF">2012-11-20T03:52:20Z</dcterms:created>
  <dcterms:modified xsi:type="dcterms:W3CDTF">2013-03-22T05:08:29Z</dcterms:modified>
</cp:coreProperties>
</file>